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"/>
    </mc:Choice>
  </mc:AlternateContent>
  <bookViews>
    <workbookView xWindow="0" yWindow="0" windowWidth="7470" windowHeight="39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71" i="1" l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  <c r="B3" i="1"/>
</calcChain>
</file>

<file path=xl/sharedStrings.xml><?xml version="1.0" encoding="utf-8"?>
<sst xmlns="http://schemas.openxmlformats.org/spreadsheetml/2006/main" count="1854" uniqueCount="398">
  <si>
    <t>序号</t>
    <phoneticPr fontId="2" type="noConversion"/>
  </si>
  <si>
    <t>学号</t>
  </si>
  <si>
    <t>姓名</t>
  </si>
  <si>
    <t>专业</t>
  </si>
  <si>
    <t>学生层次</t>
  </si>
  <si>
    <t>学制</t>
  </si>
  <si>
    <t>年级</t>
  </si>
  <si>
    <t>生源类别</t>
  </si>
  <si>
    <t>蔡秋蝶</t>
  </si>
  <si>
    <t>动物学</t>
  </si>
  <si>
    <t>硕士</t>
  </si>
  <si>
    <t>2020级</t>
  </si>
  <si>
    <t>内招生</t>
  </si>
  <si>
    <t>许思源</t>
  </si>
  <si>
    <t>于博涵</t>
  </si>
  <si>
    <t>水生生物学</t>
  </si>
  <si>
    <t>博士</t>
  </si>
  <si>
    <t>郭书权</t>
  </si>
  <si>
    <t>刘璇</t>
  </si>
  <si>
    <t>程楠</t>
  </si>
  <si>
    <t>谭英南</t>
  </si>
  <si>
    <t>杨永春</t>
  </si>
  <si>
    <t>洪建</t>
  </si>
  <si>
    <t>张波</t>
  </si>
  <si>
    <t>严蕴琳</t>
  </si>
  <si>
    <t>谷雨</t>
  </si>
  <si>
    <t>微生物学</t>
  </si>
  <si>
    <t>段碧艳</t>
  </si>
  <si>
    <t>陈香辉</t>
  </si>
  <si>
    <t>彭伟建</t>
  </si>
  <si>
    <t>黄燕敏</t>
  </si>
  <si>
    <t>尹嘉玲</t>
  </si>
  <si>
    <t>牛文静</t>
  </si>
  <si>
    <t>张茜瑶</t>
  </si>
  <si>
    <t>张可娇</t>
  </si>
  <si>
    <t>蒋乐芳</t>
  </si>
  <si>
    <t>雷丹</t>
  </si>
  <si>
    <t>宋骏铭</t>
  </si>
  <si>
    <t>黄雪媚</t>
  </si>
  <si>
    <t>钟泰然</t>
  </si>
  <si>
    <t>张海怡</t>
  </si>
  <si>
    <t>李贻静</t>
  </si>
  <si>
    <t>卢红</t>
  </si>
  <si>
    <t>黄润</t>
  </si>
  <si>
    <t>陈柏灵</t>
  </si>
  <si>
    <t>神经生物学</t>
  </si>
  <si>
    <t>徐亮</t>
  </si>
  <si>
    <t>陈伯黎</t>
  </si>
  <si>
    <t>陈秀生</t>
  </si>
  <si>
    <t>富昀炜</t>
  </si>
  <si>
    <t>韩瑞</t>
  </si>
  <si>
    <t>何情</t>
  </si>
  <si>
    <t>覃义阳</t>
  </si>
  <si>
    <t>刘燕婷</t>
  </si>
  <si>
    <t>罗志华</t>
  </si>
  <si>
    <t>孙溢泽</t>
  </si>
  <si>
    <t>侯凯钰</t>
  </si>
  <si>
    <t>王玉</t>
  </si>
  <si>
    <t>喻航</t>
  </si>
  <si>
    <t>罗熙</t>
  </si>
  <si>
    <t>刘梦凡</t>
  </si>
  <si>
    <t>王志富</t>
  </si>
  <si>
    <t>王梅</t>
  </si>
  <si>
    <t>朱龙洪</t>
  </si>
  <si>
    <t>和澍</t>
  </si>
  <si>
    <t>王迪阳</t>
  </si>
  <si>
    <t>程海洋</t>
  </si>
  <si>
    <t>陈亚兰</t>
  </si>
  <si>
    <t>胡雨晴</t>
  </si>
  <si>
    <t>钟丽盈</t>
  </si>
  <si>
    <t>陈芷晴</t>
  </si>
  <si>
    <t>段学智</t>
  </si>
  <si>
    <t>林颖琪</t>
  </si>
  <si>
    <t>许聿格</t>
  </si>
  <si>
    <t>李彩娟</t>
  </si>
  <si>
    <t>杨斯童</t>
  </si>
  <si>
    <t>戴葉琳</t>
  </si>
  <si>
    <t>李富翔</t>
  </si>
  <si>
    <t>牛怡美</t>
  </si>
  <si>
    <t>林伟泽</t>
  </si>
  <si>
    <t>遗传学</t>
  </si>
  <si>
    <t>姚勃</t>
  </si>
  <si>
    <t>譚家俊</t>
  </si>
  <si>
    <t>外招生</t>
  </si>
  <si>
    <t>于秀岭</t>
  </si>
  <si>
    <t>曹迪</t>
  </si>
  <si>
    <t>潘智宇</t>
  </si>
  <si>
    <t>李婷</t>
  </si>
  <si>
    <t>陈林意</t>
  </si>
  <si>
    <t>王艺娜</t>
  </si>
  <si>
    <t>发育生物学</t>
  </si>
  <si>
    <t>吴雪晴</t>
  </si>
  <si>
    <t>邓远遥</t>
  </si>
  <si>
    <t>王晓航</t>
  </si>
  <si>
    <t>曾俊辉</t>
  </si>
  <si>
    <t>杨小洁</t>
  </si>
  <si>
    <t>陈紫媚</t>
  </si>
  <si>
    <t>细胞生物学</t>
  </si>
  <si>
    <t>石富丽</t>
  </si>
  <si>
    <t>路程</t>
  </si>
  <si>
    <t>李雨晴</t>
  </si>
  <si>
    <t>张雨田</t>
  </si>
  <si>
    <t>马钰莹</t>
  </si>
  <si>
    <t>彭梦圆</t>
  </si>
  <si>
    <t>范广春</t>
  </si>
  <si>
    <t>刘为静</t>
  </si>
  <si>
    <t>刘洁容</t>
  </si>
  <si>
    <t>陈德容</t>
  </si>
  <si>
    <t>黄渊</t>
  </si>
  <si>
    <t>蓝妮</t>
  </si>
  <si>
    <t>麦海楹</t>
  </si>
  <si>
    <t>廖龙</t>
  </si>
  <si>
    <t>生物化学与分子生物学</t>
  </si>
  <si>
    <t>孙月</t>
  </si>
  <si>
    <t>温子阳</t>
  </si>
  <si>
    <t>梁艺聪</t>
  </si>
  <si>
    <t>刘鹭</t>
  </si>
  <si>
    <t>王汉琨</t>
  </si>
  <si>
    <t>郑云丹</t>
  </si>
  <si>
    <t>黄丹</t>
  </si>
  <si>
    <t>李欣</t>
  </si>
  <si>
    <t>耿成杰</t>
  </si>
  <si>
    <t>王玉濒</t>
  </si>
  <si>
    <t>吴海明</t>
  </si>
  <si>
    <t>王婷</t>
  </si>
  <si>
    <t>王亚琦</t>
  </si>
  <si>
    <t>胡丽玲</t>
  </si>
  <si>
    <t>王嘉林</t>
  </si>
  <si>
    <t>金婷婷</t>
  </si>
  <si>
    <t>王宏伟</t>
  </si>
  <si>
    <t>赵娜</t>
  </si>
  <si>
    <t>孟帅</t>
  </si>
  <si>
    <t>杨静</t>
  </si>
  <si>
    <t>王莹</t>
  </si>
  <si>
    <t>赵文丽</t>
  </si>
  <si>
    <t>田家欣</t>
  </si>
  <si>
    <t>陈香</t>
  </si>
  <si>
    <t>杨培培</t>
  </si>
  <si>
    <t>宋欣然</t>
  </si>
  <si>
    <t>刘锦</t>
  </si>
  <si>
    <t>欧阳兰</t>
  </si>
  <si>
    <t>孟萌</t>
  </si>
  <si>
    <t>王琳</t>
  </si>
  <si>
    <t>梁春宝</t>
  </si>
  <si>
    <t>杨琴</t>
  </si>
  <si>
    <t>于雅雯</t>
  </si>
  <si>
    <t>何国辉</t>
  </si>
  <si>
    <t>范绿园</t>
  </si>
  <si>
    <t>谢俊业</t>
  </si>
  <si>
    <t>温福芳</t>
  </si>
  <si>
    <t>郑宗耀</t>
  </si>
  <si>
    <t>邝伟东</t>
  </si>
  <si>
    <t>许慧莹</t>
  </si>
  <si>
    <t>罗琳</t>
  </si>
  <si>
    <t>李树俊</t>
  </si>
  <si>
    <t>张嘉仪</t>
  </si>
  <si>
    <t>余小梅</t>
  </si>
  <si>
    <t>苏睿</t>
  </si>
  <si>
    <t>陈爽</t>
  </si>
  <si>
    <t>陈益消</t>
  </si>
  <si>
    <t>余楠楠</t>
  </si>
  <si>
    <t>左洪娜</t>
  </si>
  <si>
    <t>再生医学</t>
  </si>
  <si>
    <t>吕罗成</t>
  </si>
  <si>
    <t>梁炽谦</t>
  </si>
  <si>
    <t>许子航</t>
  </si>
  <si>
    <t>牛娜昕</t>
  </si>
  <si>
    <t>张少童</t>
  </si>
  <si>
    <t>梁若旭</t>
  </si>
  <si>
    <t>靳爽</t>
  </si>
  <si>
    <t>王伟</t>
  </si>
  <si>
    <t>卢芙蓉</t>
  </si>
  <si>
    <t>陈茜</t>
  </si>
  <si>
    <t>詹蔷</t>
  </si>
  <si>
    <t>王梓流</t>
  </si>
  <si>
    <t>唐敏辉</t>
  </si>
  <si>
    <t>王振坤</t>
  </si>
  <si>
    <t>姚悦纯</t>
  </si>
  <si>
    <t>区泽贤</t>
  </si>
  <si>
    <t>李宏基</t>
  </si>
  <si>
    <t>李亚飞</t>
  </si>
  <si>
    <t>黄棣淳</t>
  </si>
  <si>
    <t>李琪</t>
  </si>
  <si>
    <t>刘海粟</t>
  </si>
  <si>
    <t>海洋生物学与生物技术</t>
  </si>
  <si>
    <t>吕金金</t>
  </si>
  <si>
    <t>潘志娴</t>
  </si>
  <si>
    <t>张露</t>
  </si>
  <si>
    <t>谭金舟</t>
  </si>
  <si>
    <t>甘雯玉</t>
  </si>
  <si>
    <t>张静</t>
  </si>
  <si>
    <t>张先洋</t>
  </si>
  <si>
    <t>杨伟艳</t>
  </si>
  <si>
    <t>肖杨</t>
  </si>
  <si>
    <t>朱叶轩</t>
  </si>
  <si>
    <t>生物医药</t>
  </si>
  <si>
    <t>孟其麟</t>
  </si>
  <si>
    <t>宋小威</t>
  </si>
  <si>
    <t>王有金</t>
  </si>
  <si>
    <t>何政杰</t>
  </si>
  <si>
    <t>汪浩</t>
  </si>
  <si>
    <t>王紫贤</t>
  </si>
  <si>
    <t>李可心</t>
  </si>
  <si>
    <t>李云仙</t>
  </si>
  <si>
    <t>谢心善</t>
  </si>
  <si>
    <t>张鹏威</t>
  </si>
  <si>
    <t>陈伊妮</t>
  </si>
  <si>
    <t>柳江豪</t>
  </si>
  <si>
    <t>乔畑畑</t>
  </si>
  <si>
    <t>刘建敏</t>
  </si>
  <si>
    <t>王校辉</t>
  </si>
  <si>
    <t>龙海悦</t>
  </si>
  <si>
    <t>马思颖</t>
  </si>
  <si>
    <t>黄燕玲</t>
  </si>
  <si>
    <t>肖苑杰</t>
  </si>
  <si>
    <t>庄泽文</t>
  </si>
  <si>
    <t>郑梓琼</t>
  </si>
  <si>
    <t>李利</t>
  </si>
  <si>
    <t>邝展鹏</t>
  </si>
  <si>
    <t>孙成贺</t>
  </si>
  <si>
    <t>生态学</t>
  </si>
  <si>
    <t>黄裕宏</t>
  </si>
  <si>
    <t>王艺蒙</t>
  </si>
  <si>
    <t>李波</t>
  </si>
  <si>
    <t>谭琳</t>
  </si>
  <si>
    <t>阮伟峰</t>
  </si>
  <si>
    <t>任瑾芝</t>
  </si>
  <si>
    <t>孙平宇</t>
  </si>
  <si>
    <t>张浩</t>
  </si>
  <si>
    <t>吴婷</t>
  </si>
  <si>
    <t>刘顺</t>
  </si>
  <si>
    <t>李其芳</t>
  </si>
  <si>
    <t>曾大庆</t>
  </si>
  <si>
    <t>王思睿</t>
  </si>
  <si>
    <t>谢霜</t>
  </si>
  <si>
    <t>彭雨阳</t>
  </si>
  <si>
    <t>张妃</t>
  </si>
  <si>
    <t>暨双辉</t>
  </si>
  <si>
    <t>朱翠兰</t>
  </si>
  <si>
    <t>李芬</t>
  </si>
  <si>
    <t>王晓燕</t>
  </si>
  <si>
    <t>郭键林</t>
  </si>
  <si>
    <t>谢立超</t>
  </si>
  <si>
    <t>李耀开</t>
  </si>
  <si>
    <t>翟凤华</t>
  </si>
  <si>
    <t>刘柑杏</t>
  </si>
  <si>
    <t>唐诗琴</t>
  </si>
  <si>
    <t>谢昌良</t>
  </si>
  <si>
    <t>谢静</t>
  </si>
  <si>
    <t>麻桂彬</t>
  </si>
  <si>
    <t>罗晓瑜</t>
  </si>
  <si>
    <t>陈善旭</t>
  </si>
  <si>
    <t>谢鹏飞</t>
  </si>
  <si>
    <t>生物医学工程</t>
  </si>
  <si>
    <t>刘伟</t>
  </si>
  <si>
    <t>吕凯</t>
  </si>
  <si>
    <t>张志成</t>
  </si>
  <si>
    <t>周栩洁</t>
  </si>
  <si>
    <t>伍子鹏</t>
  </si>
  <si>
    <t>王凡</t>
  </si>
  <si>
    <t>李田甜</t>
  </si>
  <si>
    <t>陈鑫杰</t>
  </si>
  <si>
    <t>陈凯欣</t>
  </si>
  <si>
    <t>袁鹏飞</t>
  </si>
  <si>
    <t>窦益永</t>
  </si>
  <si>
    <t>黄超键</t>
  </si>
  <si>
    <t>宋悉玲</t>
  </si>
  <si>
    <t>周莉明</t>
  </si>
  <si>
    <t>周青</t>
  </si>
  <si>
    <t>陈雨</t>
  </si>
  <si>
    <t>杨采绮</t>
  </si>
  <si>
    <t>张宏芮</t>
  </si>
  <si>
    <t>免疫学</t>
  </si>
  <si>
    <t>刘宁</t>
  </si>
  <si>
    <t>张袁梅</t>
  </si>
  <si>
    <t>谢永欢</t>
  </si>
  <si>
    <t>李光峰</t>
  </si>
  <si>
    <t>罗诗琪</t>
  </si>
  <si>
    <t>罗琪</t>
  </si>
  <si>
    <t>梁琪琦</t>
  </si>
  <si>
    <t>倪思桃</t>
  </si>
  <si>
    <t>曹少宜</t>
  </si>
  <si>
    <t>刘施欣</t>
  </si>
  <si>
    <t>生物材料与组织工程</t>
  </si>
  <si>
    <t>李晓楠</t>
  </si>
  <si>
    <t>李晓迪</t>
  </si>
  <si>
    <t>刘天涛</t>
  </si>
  <si>
    <t>张国庚</t>
  </si>
  <si>
    <t>生物与医药</t>
  </si>
  <si>
    <t>韩博峰</t>
  </si>
  <si>
    <t>宋熙辰</t>
  </si>
  <si>
    <t>乔清清</t>
  </si>
  <si>
    <t>龙金思</t>
  </si>
  <si>
    <t>王旭</t>
  </si>
  <si>
    <t>董吉祥</t>
  </si>
  <si>
    <t>黄观静</t>
  </si>
  <si>
    <t>张中红</t>
  </si>
  <si>
    <t>梁敏婷</t>
  </si>
  <si>
    <t>黄崇成</t>
  </si>
  <si>
    <t>付敏</t>
  </si>
  <si>
    <t>陈梦</t>
  </si>
  <si>
    <t>朱瑞鸿</t>
  </si>
  <si>
    <t>郑洪龙</t>
  </si>
  <si>
    <t>段宇锋</t>
  </si>
  <si>
    <t>张卫</t>
  </si>
  <si>
    <t>郭明珠</t>
  </si>
  <si>
    <t>叶晓燕</t>
  </si>
  <si>
    <t>张雅茹</t>
  </si>
  <si>
    <t>何勇</t>
  </si>
  <si>
    <t>郭正</t>
  </si>
  <si>
    <t>王丽情</t>
  </si>
  <si>
    <t>张淑慧</t>
  </si>
  <si>
    <t>刘欣洁</t>
  </si>
  <si>
    <t>李钰杰</t>
  </si>
  <si>
    <t>崔静</t>
  </si>
  <si>
    <t>王晓莉</t>
  </si>
  <si>
    <t>张帅</t>
  </si>
  <si>
    <t>唐志全</t>
  </si>
  <si>
    <t>马龙</t>
  </si>
  <si>
    <t>刘雨青</t>
  </si>
  <si>
    <t>魏程秀</t>
  </si>
  <si>
    <t>周世豪</t>
  </si>
  <si>
    <t>陈翔宇</t>
  </si>
  <si>
    <t>王笑笑</t>
  </si>
  <si>
    <t>蒙伊</t>
  </si>
  <si>
    <t>樊宇潇</t>
  </si>
  <si>
    <t>吴春苗</t>
  </si>
  <si>
    <t>郭同郁</t>
  </si>
  <si>
    <t>马竟竟</t>
  </si>
  <si>
    <t>仝明杰</t>
  </si>
  <si>
    <t>王琦</t>
  </si>
  <si>
    <t>陈瑞</t>
  </si>
  <si>
    <t>李梦鹤</t>
  </si>
  <si>
    <t>赵子博</t>
  </si>
  <si>
    <t>雷娅玲</t>
  </si>
  <si>
    <t>邢婷婷</t>
  </si>
  <si>
    <t>郭耀威</t>
  </si>
  <si>
    <t>邓伏雨</t>
  </si>
  <si>
    <t>李佳旭</t>
  </si>
  <si>
    <t>庞朝琴</t>
  </si>
  <si>
    <t>程兆怡</t>
  </si>
  <si>
    <t>伍蕾</t>
  </si>
  <si>
    <t>陈俊良</t>
  </si>
  <si>
    <t>张森森</t>
  </si>
  <si>
    <t>郑周逸康</t>
  </si>
  <si>
    <t>桑源</t>
  </si>
  <si>
    <t>朱云龙</t>
  </si>
  <si>
    <t>唐谋伸</t>
  </si>
  <si>
    <t>余泽中</t>
  </si>
  <si>
    <t>王芝芝</t>
  </si>
  <si>
    <t>余杭</t>
  </si>
  <si>
    <t>杨丹</t>
  </si>
  <si>
    <t>蒋海锋</t>
  </si>
  <si>
    <t>全瑾</t>
  </si>
  <si>
    <t>陈佳卓</t>
  </si>
  <si>
    <t>吴创锋</t>
  </si>
  <si>
    <t>李育威</t>
  </si>
  <si>
    <t>吴秀娟</t>
  </si>
  <si>
    <t>梁碧霞</t>
  </si>
  <si>
    <t>余祥威</t>
  </si>
  <si>
    <t>凃彦芳</t>
  </si>
  <si>
    <t>区楚敏</t>
  </si>
  <si>
    <t>徐浩威</t>
  </si>
  <si>
    <t>张润豪</t>
  </si>
  <si>
    <t>黄晓颖</t>
  </si>
  <si>
    <t>魏俊萍</t>
  </si>
  <si>
    <t>邓安怡</t>
  </si>
  <si>
    <t>汪曾强</t>
  </si>
  <si>
    <t>王雨婕</t>
  </si>
  <si>
    <t>王振方</t>
  </si>
  <si>
    <t>罗鑫</t>
  </si>
  <si>
    <t>李璞</t>
  </si>
  <si>
    <t>陈思远</t>
  </si>
  <si>
    <t>范蔚林</t>
  </si>
  <si>
    <t>张金婷</t>
  </si>
  <si>
    <t>黄籽佳</t>
  </si>
  <si>
    <t>周秋霞</t>
  </si>
  <si>
    <t>邹嘉桦</t>
  </si>
  <si>
    <t>李雅芳</t>
  </si>
  <si>
    <t>林祺</t>
  </si>
  <si>
    <t>詹铭杰</t>
  </si>
  <si>
    <t>阙珍凤</t>
  </si>
  <si>
    <t>龚健海</t>
  </si>
  <si>
    <t>谢莉丝</t>
  </si>
  <si>
    <t>王振宇</t>
  </si>
  <si>
    <t>伍乐</t>
  </si>
  <si>
    <t>陈蓉杰</t>
  </si>
  <si>
    <t>何思懿</t>
  </si>
  <si>
    <t>乔玉婷</t>
  </si>
  <si>
    <t>肖宇</t>
  </si>
  <si>
    <t>曲昱辰</t>
  </si>
  <si>
    <t>齐妍</t>
  </si>
  <si>
    <t>郭洁</t>
  </si>
  <si>
    <t>杨玉洁</t>
  </si>
  <si>
    <t>张越</t>
  </si>
  <si>
    <t>吴生鹏</t>
  </si>
  <si>
    <t>刘艺博</t>
  </si>
  <si>
    <t>学院2020级在校研究生名单（截至21年系统统计）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</si>
</sst>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等线"/>
      <family val="2"/>
      <charset val="134"/>
      <scheme val="minor"/>
    </font>
    <font>
      <sz val="12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2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0" fillId="0" borderId="2" xfId="0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1"/>
  <sheetViews>
    <sheetView tabSelected="1" topLeftCell="A364" workbookViewId="0">
      <selection activeCell="J371" sqref="J371"/>
    </sheetView>
  </sheetViews>
  <sheetFormatPr defaultRowHeight="14.25" x14ac:dyDescent="0.2"/>
  <cols>
    <col min="1" max="1" width="6.125" customWidth="1"/>
    <col min="2" max="2" width="14.875" customWidth="1"/>
    <col min="4" max="4" width="9.375" customWidth="1"/>
    <col min="5" max="5" width="9.125" customWidth="1"/>
    <col min="6" max="6" width="8.875" customWidth="1"/>
  </cols>
  <sheetData>
    <row r="1" spans="1:8" ht="15.75" x14ac:dyDescent="0.2">
      <c r="A1" s="1" t="s">
        <v>397</v>
      </c>
      <c r="B1" s="2"/>
      <c r="C1" s="2"/>
      <c r="D1" s="2"/>
      <c r="E1" s="2"/>
      <c r="F1" s="3"/>
      <c r="G1" s="4"/>
      <c r="H1" s="4"/>
    </row>
    <row r="2" spans="1:8" x14ac:dyDescent="0.2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</row>
    <row r="3" spans="1:8" x14ac:dyDescent="0.2">
      <c r="A3" s="5">
        <v>1</v>
      </c>
      <c r="B3" s="5" t="str">
        <f>"202033071001"</f>
        <v>202033071001</v>
      </c>
      <c r="C3" s="5" t="s">
        <v>8</v>
      </c>
      <c r="D3" s="5" t="s">
        <v>9</v>
      </c>
      <c r="E3" s="5" t="s">
        <v>10</v>
      </c>
      <c r="F3" s="5">
        <v>3</v>
      </c>
      <c r="G3" s="5" t="s">
        <v>11</v>
      </c>
      <c r="H3" s="5" t="s">
        <v>12</v>
      </c>
    </row>
    <row r="4" spans="1:8" x14ac:dyDescent="0.2">
      <c r="A4" s="5">
        <v>2</v>
      </c>
      <c r="B4" s="5" t="str">
        <f>"202033071002"</f>
        <v>202033071002</v>
      </c>
      <c r="C4" s="5" t="s">
        <v>13</v>
      </c>
      <c r="D4" s="5" t="s">
        <v>9</v>
      </c>
      <c r="E4" s="5" t="s">
        <v>10</v>
      </c>
      <c r="F4" s="5">
        <v>3</v>
      </c>
      <c r="G4" s="5" t="s">
        <v>11</v>
      </c>
      <c r="H4" s="5" t="s">
        <v>12</v>
      </c>
    </row>
    <row r="5" spans="1:8" ht="28.5" x14ac:dyDescent="0.2">
      <c r="A5" s="5">
        <v>3</v>
      </c>
      <c r="B5" s="5" t="str">
        <f>"202023091001"</f>
        <v>202023091001</v>
      </c>
      <c r="C5" s="5" t="s">
        <v>14</v>
      </c>
      <c r="D5" s="5" t="s">
        <v>15</v>
      </c>
      <c r="E5" s="5" t="s">
        <v>16</v>
      </c>
      <c r="F5" s="5">
        <v>3</v>
      </c>
      <c r="G5" s="5" t="s">
        <v>11</v>
      </c>
      <c r="H5" s="5" t="s">
        <v>12</v>
      </c>
    </row>
    <row r="6" spans="1:8" ht="28.5" x14ac:dyDescent="0.2">
      <c r="A6" s="5">
        <v>4</v>
      </c>
      <c r="B6" s="5" t="str">
        <f>"202023091002"</f>
        <v>202023091002</v>
      </c>
      <c r="C6" s="5" t="s">
        <v>17</v>
      </c>
      <c r="D6" s="5" t="s">
        <v>15</v>
      </c>
      <c r="E6" s="5" t="s">
        <v>16</v>
      </c>
      <c r="F6" s="5">
        <v>3</v>
      </c>
      <c r="G6" s="5" t="s">
        <v>11</v>
      </c>
      <c r="H6" s="5" t="s">
        <v>12</v>
      </c>
    </row>
    <row r="7" spans="1:8" ht="28.5" x14ac:dyDescent="0.2">
      <c r="A7" s="5">
        <v>5</v>
      </c>
      <c r="B7" s="5" t="str">
        <f>"202033091001"</f>
        <v>202033091001</v>
      </c>
      <c r="C7" s="5" t="s">
        <v>18</v>
      </c>
      <c r="D7" s="5" t="s">
        <v>15</v>
      </c>
      <c r="E7" s="5" t="s">
        <v>10</v>
      </c>
      <c r="F7" s="5">
        <v>3</v>
      </c>
      <c r="G7" s="5" t="s">
        <v>11</v>
      </c>
      <c r="H7" s="5" t="s">
        <v>12</v>
      </c>
    </row>
    <row r="8" spans="1:8" ht="28.5" x14ac:dyDescent="0.2">
      <c r="A8" s="5">
        <v>6</v>
      </c>
      <c r="B8" s="5" t="str">
        <f>"202033091002"</f>
        <v>202033091002</v>
      </c>
      <c r="C8" s="5" t="s">
        <v>19</v>
      </c>
      <c r="D8" s="5" t="s">
        <v>15</v>
      </c>
      <c r="E8" s="5" t="s">
        <v>10</v>
      </c>
      <c r="F8" s="5">
        <v>3</v>
      </c>
      <c r="G8" s="5" t="s">
        <v>11</v>
      </c>
      <c r="H8" s="5" t="s">
        <v>12</v>
      </c>
    </row>
    <row r="9" spans="1:8" ht="28.5" x14ac:dyDescent="0.2">
      <c r="A9" s="5">
        <v>7</v>
      </c>
      <c r="B9" s="5" t="str">
        <f>"202033091003"</f>
        <v>202033091003</v>
      </c>
      <c r="C9" s="5" t="s">
        <v>20</v>
      </c>
      <c r="D9" s="5" t="s">
        <v>15</v>
      </c>
      <c r="E9" s="5" t="s">
        <v>10</v>
      </c>
      <c r="F9" s="5">
        <v>3</v>
      </c>
      <c r="G9" s="5" t="s">
        <v>11</v>
      </c>
      <c r="H9" s="5" t="s">
        <v>12</v>
      </c>
    </row>
    <row r="10" spans="1:8" ht="28.5" x14ac:dyDescent="0.2">
      <c r="A10" s="5">
        <v>8</v>
      </c>
      <c r="B10" s="5" t="str">
        <f>"202033091004"</f>
        <v>202033091004</v>
      </c>
      <c r="C10" s="5" t="s">
        <v>21</v>
      </c>
      <c r="D10" s="5" t="s">
        <v>15</v>
      </c>
      <c r="E10" s="5" t="s">
        <v>10</v>
      </c>
      <c r="F10" s="5">
        <v>3</v>
      </c>
      <c r="G10" s="5" t="s">
        <v>11</v>
      </c>
      <c r="H10" s="5" t="s">
        <v>12</v>
      </c>
    </row>
    <row r="11" spans="1:8" ht="28.5" x14ac:dyDescent="0.2">
      <c r="A11" s="5">
        <v>9</v>
      </c>
      <c r="B11" s="5" t="str">
        <f>"202033091005"</f>
        <v>202033091005</v>
      </c>
      <c r="C11" s="5" t="s">
        <v>22</v>
      </c>
      <c r="D11" s="5" t="s">
        <v>15</v>
      </c>
      <c r="E11" s="5" t="s">
        <v>10</v>
      </c>
      <c r="F11" s="5">
        <v>3</v>
      </c>
      <c r="G11" s="5" t="s">
        <v>11</v>
      </c>
      <c r="H11" s="5" t="s">
        <v>12</v>
      </c>
    </row>
    <row r="12" spans="1:8" ht="28.5" x14ac:dyDescent="0.2">
      <c r="A12" s="5">
        <v>10</v>
      </c>
      <c r="B12" s="5" t="str">
        <f>"202033091006"</f>
        <v>202033091006</v>
      </c>
      <c r="C12" s="5" t="s">
        <v>23</v>
      </c>
      <c r="D12" s="5" t="s">
        <v>15</v>
      </c>
      <c r="E12" s="5" t="s">
        <v>10</v>
      </c>
      <c r="F12" s="5">
        <v>3</v>
      </c>
      <c r="G12" s="5" t="s">
        <v>11</v>
      </c>
      <c r="H12" s="5" t="s">
        <v>12</v>
      </c>
    </row>
    <row r="13" spans="1:8" ht="28.5" x14ac:dyDescent="0.2">
      <c r="A13" s="5">
        <v>11</v>
      </c>
      <c r="B13" s="5" t="str">
        <f>"202033091007"</f>
        <v>202033091007</v>
      </c>
      <c r="C13" s="5" t="s">
        <v>24</v>
      </c>
      <c r="D13" s="5" t="s">
        <v>15</v>
      </c>
      <c r="E13" s="5" t="s">
        <v>10</v>
      </c>
      <c r="F13" s="5">
        <v>3</v>
      </c>
      <c r="G13" s="5" t="s">
        <v>11</v>
      </c>
      <c r="H13" s="5" t="s">
        <v>12</v>
      </c>
    </row>
    <row r="14" spans="1:8" x14ac:dyDescent="0.2">
      <c r="A14" s="5">
        <v>12</v>
      </c>
      <c r="B14" s="5" t="str">
        <f>"202033201001"</f>
        <v>202033201001</v>
      </c>
      <c r="C14" s="5" t="s">
        <v>25</v>
      </c>
      <c r="D14" s="5" t="s">
        <v>26</v>
      </c>
      <c r="E14" s="5" t="s">
        <v>10</v>
      </c>
      <c r="F14" s="5">
        <v>3</v>
      </c>
      <c r="G14" s="5" t="s">
        <v>11</v>
      </c>
      <c r="H14" s="5" t="s">
        <v>12</v>
      </c>
    </row>
    <row r="15" spans="1:8" x14ac:dyDescent="0.2">
      <c r="A15" s="5">
        <v>13</v>
      </c>
      <c r="B15" s="5" t="str">
        <f>"202033201002"</f>
        <v>202033201002</v>
      </c>
      <c r="C15" s="5" t="s">
        <v>27</v>
      </c>
      <c r="D15" s="5" t="s">
        <v>26</v>
      </c>
      <c r="E15" s="5" t="s">
        <v>10</v>
      </c>
      <c r="F15" s="5">
        <v>3</v>
      </c>
      <c r="G15" s="5" t="s">
        <v>11</v>
      </c>
      <c r="H15" s="5" t="s">
        <v>12</v>
      </c>
    </row>
    <row r="16" spans="1:8" x14ac:dyDescent="0.2">
      <c r="A16" s="5">
        <v>14</v>
      </c>
      <c r="B16" s="5" t="str">
        <f>"202033201003"</f>
        <v>202033201003</v>
      </c>
      <c r="C16" s="5" t="s">
        <v>28</v>
      </c>
      <c r="D16" s="5" t="s">
        <v>26</v>
      </c>
      <c r="E16" s="5" t="s">
        <v>10</v>
      </c>
      <c r="F16" s="5">
        <v>3</v>
      </c>
      <c r="G16" s="5" t="s">
        <v>11</v>
      </c>
      <c r="H16" s="5" t="s">
        <v>12</v>
      </c>
    </row>
    <row r="17" spans="1:8" x14ac:dyDescent="0.2">
      <c r="A17" s="5">
        <v>15</v>
      </c>
      <c r="B17" s="5" t="str">
        <f>"202033201004"</f>
        <v>202033201004</v>
      </c>
      <c r="C17" s="5" t="s">
        <v>29</v>
      </c>
      <c r="D17" s="5" t="s">
        <v>26</v>
      </c>
      <c r="E17" s="5" t="s">
        <v>10</v>
      </c>
      <c r="F17" s="5">
        <v>3</v>
      </c>
      <c r="G17" s="5" t="s">
        <v>11</v>
      </c>
      <c r="H17" s="5" t="s">
        <v>12</v>
      </c>
    </row>
    <row r="18" spans="1:8" x14ac:dyDescent="0.2">
      <c r="A18" s="5">
        <v>16</v>
      </c>
      <c r="B18" s="5" t="str">
        <f>"202033201005"</f>
        <v>202033201005</v>
      </c>
      <c r="C18" s="5" t="s">
        <v>30</v>
      </c>
      <c r="D18" s="5" t="s">
        <v>26</v>
      </c>
      <c r="E18" s="5" t="s">
        <v>10</v>
      </c>
      <c r="F18" s="5">
        <v>3</v>
      </c>
      <c r="G18" s="5" t="s">
        <v>11</v>
      </c>
      <c r="H18" s="5" t="s">
        <v>12</v>
      </c>
    </row>
    <row r="19" spans="1:8" x14ac:dyDescent="0.2">
      <c r="A19" s="5">
        <v>17</v>
      </c>
      <c r="B19" s="5" t="str">
        <f>"202033201006"</f>
        <v>202033201006</v>
      </c>
      <c r="C19" s="5" t="s">
        <v>31</v>
      </c>
      <c r="D19" s="5" t="s">
        <v>26</v>
      </c>
      <c r="E19" s="5" t="s">
        <v>10</v>
      </c>
      <c r="F19" s="5">
        <v>3</v>
      </c>
      <c r="G19" s="5" t="s">
        <v>11</v>
      </c>
      <c r="H19" s="5" t="s">
        <v>12</v>
      </c>
    </row>
    <row r="20" spans="1:8" x14ac:dyDescent="0.2">
      <c r="A20" s="5">
        <v>18</v>
      </c>
      <c r="B20" s="5" t="str">
        <f>"202033201007"</f>
        <v>202033201007</v>
      </c>
      <c r="C20" s="5" t="s">
        <v>32</v>
      </c>
      <c r="D20" s="5" t="s">
        <v>26</v>
      </c>
      <c r="E20" s="5" t="s">
        <v>10</v>
      </c>
      <c r="F20" s="5">
        <v>3</v>
      </c>
      <c r="G20" s="5" t="s">
        <v>11</v>
      </c>
      <c r="H20" s="5" t="s">
        <v>12</v>
      </c>
    </row>
    <row r="21" spans="1:8" x14ac:dyDescent="0.2">
      <c r="A21" s="5">
        <v>19</v>
      </c>
      <c r="B21" s="5" t="str">
        <f>"202033201008"</f>
        <v>202033201008</v>
      </c>
      <c r="C21" s="5" t="s">
        <v>33</v>
      </c>
      <c r="D21" s="5" t="s">
        <v>26</v>
      </c>
      <c r="E21" s="5" t="s">
        <v>10</v>
      </c>
      <c r="F21" s="5">
        <v>3</v>
      </c>
      <c r="G21" s="5" t="s">
        <v>11</v>
      </c>
      <c r="H21" s="5" t="s">
        <v>12</v>
      </c>
    </row>
    <row r="22" spans="1:8" x14ac:dyDescent="0.2">
      <c r="A22" s="5">
        <v>20</v>
      </c>
      <c r="B22" s="5" t="str">
        <f>"202033201009"</f>
        <v>202033201009</v>
      </c>
      <c r="C22" s="5" t="s">
        <v>34</v>
      </c>
      <c r="D22" s="5" t="s">
        <v>26</v>
      </c>
      <c r="E22" s="5" t="s">
        <v>10</v>
      </c>
      <c r="F22" s="5">
        <v>3</v>
      </c>
      <c r="G22" s="5" t="s">
        <v>11</v>
      </c>
      <c r="H22" s="5" t="s">
        <v>12</v>
      </c>
    </row>
    <row r="23" spans="1:8" x14ac:dyDescent="0.2">
      <c r="A23" s="5">
        <v>21</v>
      </c>
      <c r="B23" s="5" t="str">
        <f>"202033201010"</f>
        <v>202033201010</v>
      </c>
      <c r="C23" s="5" t="s">
        <v>35</v>
      </c>
      <c r="D23" s="5" t="s">
        <v>26</v>
      </c>
      <c r="E23" s="5" t="s">
        <v>10</v>
      </c>
      <c r="F23" s="5">
        <v>3</v>
      </c>
      <c r="G23" s="5" t="s">
        <v>11</v>
      </c>
      <c r="H23" s="5" t="s">
        <v>12</v>
      </c>
    </row>
    <row r="24" spans="1:8" x14ac:dyDescent="0.2">
      <c r="A24" s="5">
        <v>22</v>
      </c>
      <c r="B24" s="5" t="str">
        <f>"202033201011"</f>
        <v>202033201011</v>
      </c>
      <c r="C24" s="5" t="s">
        <v>36</v>
      </c>
      <c r="D24" s="5" t="s">
        <v>26</v>
      </c>
      <c r="E24" s="5" t="s">
        <v>10</v>
      </c>
      <c r="F24" s="5">
        <v>3</v>
      </c>
      <c r="G24" s="5" t="s">
        <v>11</v>
      </c>
      <c r="H24" s="5" t="s">
        <v>12</v>
      </c>
    </row>
    <row r="25" spans="1:8" x14ac:dyDescent="0.2">
      <c r="A25" s="5">
        <v>23</v>
      </c>
      <c r="B25" s="5" t="str">
        <f>"202033201012"</f>
        <v>202033201012</v>
      </c>
      <c r="C25" s="5" t="s">
        <v>37</v>
      </c>
      <c r="D25" s="5" t="s">
        <v>26</v>
      </c>
      <c r="E25" s="5" t="s">
        <v>10</v>
      </c>
      <c r="F25" s="5">
        <v>3</v>
      </c>
      <c r="G25" s="5" t="s">
        <v>11</v>
      </c>
      <c r="H25" s="5" t="s">
        <v>12</v>
      </c>
    </row>
    <row r="26" spans="1:8" x14ac:dyDescent="0.2">
      <c r="A26" s="5">
        <v>24</v>
      </c>
      <c r="B26" s="5" t="str">
        <f>"202033201013"</f>
        <v>202033201013</v>
      </c>
      <c r="C26" s="5" t="s">
        <v>38</v>
      </c>
      <c r="D26" s="5" t="s">
        <v>26</v>
      </c>
      <c r="E26" s="5" t="s">
        <v>10</v>
      </c>
      <c r="F26" s="5">
        <v>3</v>
      </c>
      <c r="G26" s="5" t="s">
        <v>11</v>
      </c>
      <c r="H26" s="5" t="s">
        <v>12</v>
      </c>
    </row>
    <row r="27" spans="1:8" x14ac:dyDescent="0.2">
      <c r="A27" s="5">
        <v>25</v>
      </c>
      <c r="B27" s="5" t="str">
        <f>"202033201014"</f>
        <v>202033201014</v>
      </c>
      <c r="C27" s="5" t="s">
        <v>39</v>
      </c>
      <c r="D27" s="5" t="s">
        <v>26</v>
      </c>
      <c r="E27" s="5" t="s">
        <v>10</v>
      </c>
      <c r="F27" s="5">
        <v>3</v>
      </c>
      <c r="G27" s="5" t="s">
        <v>11</v>
      </c>
      <c r="H27" s="5" t="s">
        <v>12</v>
      </c>
    </row>
    <row r="28" spans="1:8" x14ac:dyDescent="0.2">
      <c r="A28" s="5">
        <v>26</v>
      </c>
      <c r="B28" s="5" t="str">
        <f>"202033201015"</f>
        <v>202033201015</v>
      </c>
      <c r="C28" s="5" t="s">
        <v>40</v>
      </c>
      <c r="D28" s="5" t="s">
        <v>26</v>
      </c>
      <c r="E28" s="5" t="s">
        <v>10</v>
      </c>
      <c r="F28" s="5">
        <v>3</v>
      </c>
      <c r="G28" s="5" t="s">
        <v>11</v>
      </c>
      <c r="H28" s="5" t="s">
        <v>12</v>
      </c>
    </row>
    <row r="29" spans="1:8" x14ac:dyDescent="0.2">
      <c r="A29" s="5">
        <v>27</v>
      </c>
      <c r="B29" s="5" t="str">
        <f>"202033201016"</f>
        <v>202033201016</v>
      </c>
      <c r="C29" s="5" t="s">
        <v>41</v>
      </c>
      <c r="D29" s="5" t="s">
        <v>26</v>
      </c>
      <c r="E29" s="5" t="s">
        <v>10</v>
      </c>
      <c r="F29" s="5">
        <v>3</v>
      </c>
      <c r="G29" s="5" t="s">
        <v>11</v>
      </c>
      <c r="H29" s="5" t="s">
        <v>12</v>
      </c>
    </row>
    <row r="30" spans="1:8" x14ac:dyDescent="0.2">
      <c r="A30" s="5">
        <v>28</v>
      </c>
      <c r="B30" s="5" t="str">
        <f>"202033201017"</f>
        <v>202033201017</v>
      </c>
      <c r="C30" s="5" t="s">
        <v>42</v>
      </c>
      <c r="D30" s="5" t="s">
        <v>26</v>
      </c>
      <c r="E30" s="5" t="s">
        <v>10</v>
      </c>
      <c r="F30" s="5">
        <v>3</v>
      </c>
      <c r="G30" s="5" t="s">
        <v>11</v>
      </c>
      <c r="H30" s="5" t="s">
        <v>12</v>
      </c>
    </row>
    <row r="31" spans="1:8" x14ac:dyDescent="0.2">
      <c r="A31" s="5">
        <v>29</v>
      </c>
      <c r="B31" s="5" t="str">
        <f>"202033201018"</f>
        <v>202033201018</v>
      </c>
      <c r="C31" s="5" t="s">
        <v>43</v>
      </c>
      <c r="D31" s="5" t="s">
        <v>26</v>
      </c>
      <c r="E31" s="5" t="s">
        <v>10</v>
      </c>
      <c r="F31" s="5">
        <v>3</v>
      </c>
      <c r="G31" s="5" t="s">
        <v>11</v>
      </c>
      <c r="H31" s="5" t="s">
        <v>12</v>
      </c>
    </row>
    <row r="32" spans="1:8" ht="28.5" x14ac:dyDescent="0.2">
      <c r="A32" s="5">
        <v>30</v>
      </c>
      <c r="B32" s="5" t="str">
        <f>"202023281001"</f>
        <v>202023281001</v>
      </c>
      <c r="C32" s="5" t="s">
        <v>44</v>
      </c>
      <c r="D32" s="5" t="s">
        <v>45</v>
      </c>
      <c r="E32" s="5" t="s">
        <v>16</v>
      </c>
      <c r="F32" s="5">
        <v>3</v>
      </c>
      <c r="G32" s="5" t="s">
        <v>11</v>
      </c>
      <c r="H32" s="5" t="s">
        <v>12</v>
      </c>
    </row>
    <row r="33" spans="1:8" ht="28.5" x14ac:dyDescent="0.2">
      <c r="A33" s="5">
        <v>31</v>
      </c>
      <c r="B33" s="5" t="str">
        <f>"202023281002"</f>
        <v>202023281002</v>
      </c>
      <c r="C33" s="5" t="s">
        <v>46</v>
      </c>
      <c r="D33" s="5" t="s">
        <v>45</v>
      </c>
      <c r="E33" s="5" t="s">
        <v>16</v>
      </c>
      <c r="F33" s="5">
        <v>3</v>
      </c>
      <c r="G33" s="5" t="s">
        <v>11</v>
      </c>
      <c r="H33" s="5" t="s">
        <v>12</v>
      </c>
    </row>
    <row r="34" spans="1:8" ht="28.5" x14ac:dyDescent="0.2">
      <c r="A34" s="5">
        <v>32</v>
      </c>
      <c r="B34" s="5" t="str">
        <f>"202023281003"</f>
        <v>202023281003</v>
      </c>
      <c r="C34" s="5" t="s">
        <v>47</v>
      </c>
      <c r="D34" s="5" t="s">
        <v>45</v>
      </c>
      <c r="E34" s="5" t="s">
        <v>16</v>
      </c>
      <c r="F34" s="5">
        <v>3</v>
      </c>
      <c r="G34" s="5" t="s">
        <v>11</v>
      </c>
      <c r="H34" s="5" t="s">
        <v>12</v>
      </c>
    </row>
    <row r="35" spans="1:8" ht="28.5" x14ac:dyDescent="0.2">
      <c r="A35" s="5">
        <v>33</v>
      </c>
      <c r="B35" s="5" t="str">
        <f>"202023281004"</f>
        <v>202023281004</v>
      </c>
      <c r="C35" s="5" t="s">
        <v>48</v>
      </c>
      <c r="D35" s="5" t="s">
        <v>45</v>
      </c>
      <c r="E35" s="5" t="s">
        <v>16</v>
      </c>
      <c r="F35" s="5">
        <v>3</v>
      </c>
      <c r="G35" s="5" t="s">
        <v>11</v>
      </c>
      <c r="H35" s="5" t="s">
        <v>12</v>
      </c>
    </row>
    <row r="36" spans="1:8" ht="28.5" x14ac:dyDescent="0.2">
      <c r="A36" s="5">
        <v>34</v>
      </c>
      <c r="B36" s="5" t="str">
        <f>"202023281005"</f>
        <v>202023281005</v>
      </c>
      <c r="C36" s="5" t="s">
        <v>49</v>
      </c>
      <c r="D36" s="5" t="s">
        <v>45</v>
      </c>
      <c r="E36" s="5" t="s">
        <v>16</v>
      </c>
      <c r="F36" s="5">
        <v>3</v>
      </c>
      <c r="G36" s="5" t="s">
        <v>11</v>
      </c>
      <c r="H36" s="5" t="s">
        <v>12</v>
      </c>
    </row>
    <row r="37" spans="1:8" ht="28.5" x14ac:dyDescent="0.2">
      <c r="A37" s="5">
        <v>35</v>
      </c>
      <c r="B37" s="5" t="str">
        <f>"202023281006"</f>
        <v>202023281006</v>
      </c>
      <c r="C37" s="5" t="s">
        <v>50</v>
      </c>
      <c r="D37" s="5" t="s">
        <v>45</v>
      </c>
      <c r="E37" s="5" t="s">
        <v>16</v>
      </c>
      <c r="F37" s="5">
        <v>3</v>
      </c>
      <c r="G37" s="5" t="s">
        <v>11</v>
      </c>
      <c r="H37" s="5" t="s">
        <v>12</v>
      </c>
    </row>
    <row r="38" spans="1:8" ht="28.5" x14ac:dyDescent="0.2">
      <c r="A38" s="5">
        <v>36</v>
      </c>
      <c r="B38" s="5" t="str">
        <f>"202023281007"</f>
        <v>202023281007</v>
      </c>
      <c r="C38" s="5" t="s">
        <v>51</v>
      </c>
      <c r="D38" s="5" t="s">
        <v>45</v>
      </c>
      <c r="E38" s="5" t="s">
        <v>16</v>
      </c>
      <c r="F38" s="5">
        <v>3</v>
      </c>
      <c r="G38" s="5" t="s">
        <v>11</v>
      </c>
      <c r="H38" s="5" t="s">
        <v>12</v>
      </c>
    </row>
    <row r="39" spans="1:8" ht="28.5" x14ac:dyDescent="0.2">
      <c r="A39" s="5">
        <v>37</v>
      </c>
      <c r="B39" s="5" t="str">
        <f>"202023281008"</f>
        <v>202023281008</v>
      </c>
      <c r="C39" s="5" t="s">
        <v>52</v>
      </c>
      <c r="D39" s="5" t="s">
        <v>45</v>
      </c>
      <c r="E39" s="5" t="s">
        <v>16</v>
      </c>
      <c r="F39" s="5">
        <v>3</v>
      </c>
      <c r="G39" s="5" t="s">
        <v>11</v>
      </c>
      <c r="H39" s="5" t="s">
        <v>12</v>
      </c>
    </row>
    <row r="40" spans="1:8" ht="28.5" x14ac:dyDescent="0.2">
      <c r="A40" s="5">
        <v>38</v>
      </c>
      <c r="B40" s="5" t="str">
        <f>"202023281009"</f>
        <v>202023281009</v>
      </c>
      <c r="C40" s="5" t="s">
        <v>53</v>
      </c>
      <c r="D40" s="5" t="s">
        <v>45</v>
      </c>
      <c r="E40" s="5" t="s">
        <v>16</v>
      </c>
      <c r="F40" s="5">
        <v>3</v>
      </c>
      <c r="G40" s="5" t="s">
        <v>11</v>
      </c>
      <c r="H40" s="5" t="s">
        <v>12</v>
      </c>
    </row>
    <row r="41" spans="1:8" ht="28.5" x14ac:dyDescent="0.2">
      <c r="A41" s="5">
        <v>39</v>
      </c>
      <c r="B41" s="5" t="str">
        <f>"202023281010"</f>
        <v>202023281010</v>
      </c>
      <c r="C41" s="5" t="s">
        <v>54</v>
      </c>
      <c r="D41" s="5" t="s">
        <v>45</v>
      </c>
      <c r="E41" s="5" t="s">
        <v>16</v>
      </c>
      <c r="F41" s="5">
        <v>3</v>
      </c>
      <c r="G41" s="5" t="s">
        <v>11</v>
      </c>
      <c r="H41" s="5" t="s">
        <v>12</v>
      </c>
    </row>
    <row r="42" spans="1:8" ht="28.5" x14ac:dyDescent="0.2">
      <c r="A42" s="5">
        <v>40</v>
      </c>
      <c r="B42" s="5" t="str">
        <f>"202033281001"</f>
        <v>202033281001</v>
      </c>
      <c r="C42" s="5" t="s">
        <v>55</v>
      </c>
      <c r="D42" s="5" t="s">
        <v>45</v>
      </c>
      <c r="E42" s="5" t="s">
        <v>10</v>
      </c>
      <c r="F42" s="5">
        <v>3</v>
      </c>
      <c r="G42" s="5" t="s">
        <v>11</v>
      </c>
      <c r="H42" s="5" t="s">
        <v>12</v>
      </c>
    </row>
    <row r="43" spans="1:8" ht="28.5" x14ac:dyDescent="0.2">
      <c r="A43" s="5">
        <v>41</v>
      </c>
      <c r="B43" s="5" t="str">
        <f>"202033281002"</f>
        <v>202033281002</v>
      </c>
      <c r="C43" s="5" t="s">
        <v>56</v>
      </c>
      <c r="D43" s="5" t="s">
        <v>45</v>
      </c>
      <c r="E43" s="5" t="s">
        <v>10</v>
      </c>
      <c r="F43" s="5">
        <v>3</v>
      </c>
      <c r="G43" s="5" t="s">
        <v>11</v>
      </c>
      <c r="H43" s="5" t="s">
        <v>12</v>
      </c>
    </row>
    <row r="44" spans="1:8" ht="28.5" x14ac:dyDescent="0.2">
      <c r="A44" s="5">
        <v>42</v>
      </c>
      <c r="B44" s="5" t="str">
        <f>"202033281003"</f>
        <v>202033281003</v>
      </c>
      <c r="C44" s="5" t="s">
        <v>57</v>
      </c>
      <c r="D44" s="5" t="s">
        <v>45</v>
      </c>
      <c r="E44" s="5" t="s">
        <v>10</v>
      </c>
      <c r="F44" s="5">
        <v>3</v>
      </c>
      <c r="G44" s="5" t="s">
        <v>11</v>
      </c>
      <c r="H44" s="5" t="s">
        <v>12</v>
      </c>
    </row>
    <row r="45" spans="1:8" ht="28.5" x14ac:dyDescent="0.2">
      <c r="A45" s="5">
        <v>43</v>
      </c>
      <c r="B45" s="5" t="str">
        <f>"202033281004"</f>
        <v>202033281004</v>
      </c>
      <c r="C45" s="5" t="s">
        <v>58</v>
      </c>
      <c r="D45" s="5" t="s">
        <v>45</v>
      </c>
      <c r="E45" s="5" t="s">
        <v>10</v>
      </c>
      <c r="F45" s="5">
        <v>3</v>
      </c>
      <c r="G45" s="5" t="s">
        <v>11</v>
      </c>
      <c r="H45" s="5" t="s">
        <v>12</v>
      </c>
    </row>
    <row r="46" spans="1:8" ht="28.5" x14ac:dyDescent="0.2">
      <c r="A46" s="5">
        <v>44</v>
      </c>
      <c r="B46" s="5" t="str">
        <f>"202033281005"</f>
        <v>202033281005</v>
      </c>
      <c r="C46" s="5" t="s">
        <v>59</v>
      </c>
      <c r="D46" s="5" t="s">
        <v>45</v>
      </c>
      <c r="E46" s="5" t="s">
        <v>10</v>
      </c>
      <c r="F46" s="5">
        <v>3</v>
      </c>
      <c r="G46" s="5" t="s">
        <v>11</v>
      </c>
      <c r="H46" s="5" t="s">
        <v>12</v>
      </c>
    </row>
    <row r="47" spans="1:8" ht="28.5" x14ac:dyDescent="0.2">
      <c r="A47" s="5">
        <v>45</v>
      </c>
      <c r="B47" s="5" t="str">
        <f>"202033281006"</f>
        <v>202033281006</v>
      </c>
      <c r="C47" s="5" t="s">
        <v>60</v>
      </c>
      <c r="D47" s="5" t="s">
        <v>45</v>
      </c>
      <c r="E47" s="5" t="s">
        <v>10</v>
      </c>
      <c r="F47" s="5">
        <v>3</v>
      </c>
      <c r="G47" s="5" t="s">
        <v>11</v>
      </c>
      <c r="H47" s="5" t="s">
        <v>12</v>
      </c>
    </row>
    <row r="48" spans="1:8" ht="28.5" x14ac:dyDescent="0.2">
      <c r="A48" s="5">
        <v>46</v>
      </c>
      <c r="B48" s="5" t="str">
        <f>"202033281007"</f>
        <v>202033281007</v>
      </c>
      <c r="C48" s="5" t="s">
        <v>61</v>
      </c>
      <c r="D48" s="5" t="s">
        <v>45</v>
      </c>
      <c r="E48" s="5" t="s">
        <v>10</v>
      </c>
      <c r="F48" s="5">
        <v>3</v>
      </c>
      <c r="G48" s="5" t="s">
        <v>11</v>
      </c>
      <c r="H48" s="5" t="s">
        <v>12</v>
      </c>
    </row>
    <row r="49" spans="1:8" ht="28.5" x14ac:dyDescent="0.2">
      <c r="A49" s="5">
        <v>47</v>
      </c>
      <c r="B49" s="5" t="str">
        <f>"202033281008"</f>
        <v>202033281008</v>
      </c>
      <c r="C49" s="5" t="s">
        <v>62</v>
      </c>
      <c r="D49" s="5" t="s">
        <v>45</v>
      </c>
      <c r="E49" s="5" t="s">
        <v>10</v>
      </c>
      <c r="F49" s="5">
        <v>3</v>
      </c>
      <c r="G49" s="5" t="s">
        <v>11</v>
      </c>
      <c r="H49" s="5" t="s">
        <v>12</v>
      </c>
    </row>
    <row r="50" spans="1:8" ht="28.5" x14ac:dyDescent="0.2">
      <c r="A50" s="5">
        <v>48</v>
      </c>
      <c r="B50" s="5" t="str">
        <f>"202033281009"</f>
        <v>202033281009</v>
      </c>
      <c r="C50" s="5" t="s">
        <v>63</v>
      </c>
      <c r="D50" s="5" t="s">
        <v>45</v>
      </c>
      <c r="E50" s="5" t="s">
        <v>10</v>
      </c>
      <c r="F50" s="5">
        <v>3</v>
      </c>
      <c r="G50" s="5" t="s">
        <v>11</v>
      </c>
      <c r="H50" s="5" t="s">
        <v>12</v>
      </c>
    </row>
    <row r="51" spans="1:8" ht="28.5" x14ac:dyDescent="0.2">
      <c r="A51" s="5">
        <v>49</v>
      </c>
      <c r="B51" s="5" t="str">
        <f>"202033281010"</f>
        <v>202033281010</v>
      </c>
      <c r="C51" s="5" t="s">
        <v>64</v>
      </c>
      <c r="D51" s="5" t="s">
        <v>45</v>
      </c>
      <c r="E51" s="5" t="s">
        <v>10</v>
      </c>
      <c r="F51" s="5">
        <v>3</v>
      </c>
      <c r="G51" s="5" t="s">
        <v>11</v>
      </c>
      <c r="H51" s="5" t="s">
        <v>12</v>
      </c>
    </row>
    <row r="52" spans="1:8" ht="28.5" x14ac:dyDescent="0.2">
      <c r="A52" s="5">
        <v>50</v>
      </c>
      <c r="B52" s="5" t="str">
        <f>"202033281011"</f>
        <v>202033281011</v>
      </c>
      <c r="C52" s="5" t="s">
        <v>65</v>
      </c>
      <c r="D52" s="5" t="s">
        <v>45</v>
      </c>
      <c r="E52" s="5" t="s">
        <v>10</v>
      </c>
      <c r="F52" s="5">
        <v>3</v>
      </c>
      <c r="G52" s="5" t="s">
        <v>11</v>
      </c>
      <c r="H52" s="5" t="s">
        <v>12</v>
      </c>
    </row>
    <row r="53" spans="1:8" ht="28.5" x14ac:dyDescent="0.2">
      <c r="A53" s="5">
        <v>51</v>
      </c>
      <c r="B53" s="5" t="str">
        <f>"202033281012"</f>
        <v>202033281012</v>
      </c>
      <c r="C53" s="5" t="s">
        <v>66</v>
      </c>
      <c r="D53" s="5" t="s">
        <v>45</v>
      </c>
      <c r="E53" s="5" t="s">
        <v>10</v>
      </c>
      <c r="F53" s="5">
        <v>3</v>
      </c>
      <c r="G53" s="5" t="s">
        <v>11</v>
      </c>
      <c r="H53" s="5" t="s">
        <v>12</v>
      </c>
    </row>
    <row r="54" spans="1:8" ht="28.5" x14ac:dyDescent="0.2">
      <c r="A54" s="5">
        <v>52</v>
      </c>
      <c r="B54" s="5" t="str">
        <f>"202033281013"</f>
        <v>202033281013</v>
      </c>
      <c r="C54" s="5" t="s">
        <v>67</v>
      </c>
      <c r="D54" s="5" t="s">
        <v>45</v>
      </c>
      <c r="E54" s="5" t="s">
        <v>10</v>
      </c>
      <c r="F54" s="5">
        <v>3</v>
      </c>
      <c r="G54" s="5" t="s">
        <v>11</v>
      </c>
      <c r="H54" s="5" t="s">
        <v>12</v>
      </c>
    </row>
    <row r="55" spans="1:8" ht="28.5" x14ac:dyDescent="0.2">
      <c r="A55" s="5">
        <v>53</v>
      </c>
      <c r="B55" s="5" t="str">
        <f>"202033281014"</f>
        <v>202033281014</v>
      </c>
      <c r="C55" s="5" t="s">
        <v>68</v>
      </c>
      <c r="D55" s="5" t="s">
        <v>45</v>
      </c>
      <c r="E55" s="5" t="s">
        <v>10</v>
      </c>
      <c r="F55" s="5">
        <v>3</v>
      </c>
      <c r="G55" s="5" t="s">
        <v>11</v>
      </c>
      <c r="H55" s="5" t="s">
        <v>12</v>
      </c>
    </row>
    <row r="56" spans="1:8" ht="28.5" x14ac:dyDescent="0.2">
      <c r="A56" s="5">
        <v>54</v>
      </c>
      <c r="B56" s="5" t="str">
        <f>"202033281015"</f>
        <v>202033281015</v>
      </c>
      <c r="C56" s="5" t="s">
        <v>69</v>
      </c>
      <c r="D56" s="5" t="s">
        <v>45</v>
      </c>
      <c r="E56" s="5" t="s">
        <v>10</v>
      </c>
      <c r="F56" s="5">
        <v>3</v>
      </c>
      <c r="G56" s="5" t="s">
        <v>11</v>
      </c>
      <c r="H56" s="5" t="s">
        <v>12</v>
      </c>
    </row>
    <row r="57" spans="1:8" ht="28.5" x14ac:dyDescent="0.2">
      <c r="A57" s="5">
        <v>55</v>
      </c>
      <c r="B57" s="5" t="str">
        <f>"202033281016"</f>
        <v>202033281016</v>
      </c>
      <c r="C57" s="5" t="s">
        <v>70</v>
      </c>
      <c r="D57" s="5" t="s">
        <v>45</v>
      </c>
      <c r="E57" s="5" t="s">
        <v>10</v>
      </c>
      <c r="F57" s="5">
        <v>3</v>
      </c>
      <c r="G57" s="5" t="s">
        <v>11</v>
      </c>
      <c r="H57" s="5" t="s">
        <v>12</v>
      </c>
    </row>
    <row r="58" spans="1:8" ht="28.5" x14ac:dyDescent="0.2">
      <c r="A58" s="5">
        <v>56</v>
      </c>
      <c r="B58" s="5" t="str">
        <f>"202033281017"</f>
        <v>202033281017</v>
      </c>
      <c r="C58" s="5" t="s">
        <v>71</v>
      </c>
      <c r="D58" s="5" t="s">
        <v>45</v>
      </c>
      <c r="E58" s="5" t="s">
        <v>10</v>
      </c>
      <c r="F58" s="5">
        <v>3</v>
      </c>
      <c r="G58" s="5" t="s">
        <v>11</v>
      </c>
      <c r="H58" s="5" t="s">
        <v>12</v>
      </c>
    </row>
    <row r="59" spans="1:8" ht="28.5" x14ac:dyDescent="0.2">
      <c r="A59" s="5">
        <v>57</v>
      </c>
      <c r="B59" s="5" t="str">
        <f>"202033281018"</f>
        <v>202033281018</v>
      </c>
      <c r="C59" s="5" t="s">
        <v>72</v>
      </c>
      <c r="D59" s="5" t="s">
        <v>45</v>
      </c>
      <c r="E59" s="5" t="s">
        <v>10</v>
      </c>
      <c r="F59" s="5">
        <v>3</v>
      </c>
      <c r="G59" s="5" t="s">
        <v>11</v>
      </c>
      <c r="H59" s="5" t="s">
        <v>12</v>
      </c>
    </row>
    <row r="60" spans="1:8" ht="28.5" x14ac:dyDescent="0.2">
      <c r="A60" s="5">
        <v>58</v>
      </c>
      <c r="B60" s="5" t="str">
        <f>"202033281019"</f>
        <v>202033281019</v>
      </c>
      <c r="C60" s="5" t="s">
        <v>73</v>
      </c>
      <c r="D60" s="5" t="s">
        <v>45</v>
      </c>
      <c r="E60" s="5" t="s">
        <v>10</v>
      </c>
      <c r="F60" s="5">
        <v>3</v>
      </c>
      <c r="G60" s="5" t="s">
        <v>11</v>
      </c>
      <c r="H60" s="5" t="s">
        <v>12</v>
      </c>
    </row>
    <row r="61" spans="1:8" ht="28.5" x14ac:dyDescent="0.2">
      <c r="A61" s="5">
        <v>59</v>
      </c>
      <c r="B61" s="5" t="str">
        <f>"202033281020"</f>
        <v>202033281020</v>
      </c>
      <c r="C61" s="5" t="s">
        <v>74</v>
      </c>
      <c r="D61" s="5" t="s">
        <v>45</v>
      </c>
      <c r="E61" s="5" t="s">
        <v>10</v>
      </c>
      <c r="F61" s="5">
        <v>3</v>
      </c>
      <c r="G61" s="5" t="s">
        <v>11</v>
      </c>
      <c r="H61" s="5" t="s">
        <v>12</v>
      </c>
    </row>
    <row r="62" spans="1:8" ht="28.5" x14ac:dyDescent="0.2">
      <c r="A62" s="5">
        <v>60</v>
      </c>
      <c r="B62" s="5" t="str">
        <f>"202033281021"</f>
        <v>202033281021</v>
      </c>
      <c r="C62" s="5" t="s">
        <v>75</v>
      </c>
      <c r="D62" s="5" t="s">
        <v>45</v>
      </c>
      <c r="E62" s="5" t="s">
        <v>10</v>
      </c>
      <c r="F62" s="5">
        <v>3</v>
      </c>
      <c r="G62" s="5" t="s">
        <v>11</v>
      </c>
      <c r="H62" s="5" t="s">
        <v>12</v>
      </c>
    </row>
    <row r="63" spans="1:8" ht="28.5" x14ac:dyDescent="0.2">
      <c r="A63" s="5">
        <v>61</v>
      </c>
      <c r="B63" s="5" t="str">
        <f>"202033281022"</f>
        <v>202033281022</v>
      </c>
      <c r="C63" s="5" t="s">
        <v>76</v>
      </c>
      <c r="D63" s="5" t="s">
        <v>45</v>
      </c>
      <c r="E63" s="5" t="s">
        <v>10</v>
      </c>
      <c r="F63" s="5">
        <v>3</v>
      </c>
      <c r="G63" s="5" t="s">
        <v>11</v>
      </c>
      <c r="H63" s="5" t="s">
        <v>12</v>
      </c>
    </row>
    <row r="64" spans="1:8" ht="28.5" x14ac:dyDescent="0.2">
      <c r="A64" s="5">
        <v>62</v>
      </c>
      <c r="B64" s="5" t="str">
        <f>"202033281023"</f>
        <v>202033281023</v>
      </c>
      <c r="C64" s="5" t="s">
        <v>77</v>
      </c>
      <c r="D64" s="5" t="s">
        <v>45</v>
      </c>
      <c r="E64" s="5" t="s">
        <v>10</v>
      </c>
      <c r="F64" s="5">
        <v>3</v>
      </c>
      <c r="G64" s="5" t="s">
        <v>11</v>
      </c>
      <c r="H64" s="5" t="s">
        <v>12</v>
      </c>
    </row>
    <row r="65" spans="1:8" ht="28.5" x14ac:dyDescent="0.2">
      <c r="A65" s="5">
        <v>63</v>
      </c>
      <c r="B65" s="5" t="str">
        <f>"202033281024"</f>
        <v>202033281024</v>
      </c>
      <c r="C65" s="5" t="s">
        <v>78</v>
      </c>
      <c r="D65" s="5" t="s">
        <v>45</v>
      </c>
      <c r="E65" s="5" t="s">
        <v>10</v>
      </c>
      <c r="F65" s="5">
        <v>3</v>
      </c>
      <c r="G65" s="5" t="s">
        <v>11</v>
      </c>
      <c r="H65" s="5" t="s">
        <v>12</v>
      </c>
    </row>
    <row r="66" spans="1:8" x14ac:dyDescent="0.2">
      <c r="A66" s="5">
        <v>64</v>
      </c>
      <c r="B66" s="5" t="str">
        <f>"202023101001"</f>
        <v>202023101001</v>
      </c>
      <c r="C66" s="5" t="s">
        <v>79</v>
      </c>
      <c r="D66" s="5" t="s">
        <v>80</v>
      </c>
      <c r="E66" s="5" t="s">
        <v>16</v>
      </c>
      <c r="F66" s="5">
        <v>3</v>
      </c>
      <c r="G66" s="5" t="s">
        <v>11</v>
      </c>
      <c r="H66" s="5" t="s">
        <v>12</v>
      </c>
    </row>
    <row r="67" spans="1:8" x14ac:dyDescent="0.2">
      <c r="A67" s="5">
        <v>65</v>
      </c>
      <c r="B67" s="5" t="str">
        <f>"202023101002"</f>
        <v>202023101002</v>
      </c>
      <c r="C67" s="5" t="s">
        <v>81</v>
      </c>
      <c r="D67" s="5" t="s">
        <v>80</v>
      </c>
      <c r="E67" s="5" t="s">
        <v>16</v>
      </c>
      <c r="F67" s="5">
        <v>3</v>
      </c>
      <c r="G67" s="5" t="s">
        <v>11</v>
      </c>
      <c r="H67" s="5" t="s">
        <v>12</v>
      </c>
    </row>
    <row r="68" spans="1:8" x14ac:dyDescent="0.2">
      <c r="A68" s="5">
        <v>66</v>
      </c>
      <c r="B68" s="5" t="str">
        <f>"202023106001"</f>
        <v>202023106001</v>
      </c>
      <c r="C68" s="5" t="s">
        <v>82</v>
      </c>
      <c r="D68" s="5" t="s">
        <v>80</v>
      </c>
      <c r="E68" s="5" t="s">
        <v>16</v>
      </c>
      <c r="F68" s="5">
        <v>3</v>
      </c>
      <c r="G68" s="5" t="s">
        <v>11</v>
      </c>
      <c r="H68" s="5" t="s">
        <v>83</v>
      </c>
    </row>
    <row r="69" spans="1:8" x14ac:dyDescent="0.2">
      <c r="A69" s="5">
        <v>67</v>
      </c>
      <c r="B69" s="5" t="str">
        <f>"202033101001"</f>
        <v>202033101001</v>
      </c>
      <c r="C69" s="5" t="s">
        <v>84</v>
      </c>
      <c r="D69" s="5" t="s">
        <v>80</v>
      </c>
      <c r="E69" s="5" t="s">
        <v>10</v>
      </c>
      <c r="F69" s="5">
        <v>3</v>
      </c>
      <c r="G69" s="5" t="s">
        <v>11</v>
      </c>
      <c r="H69" s="5" t="s">
        <v>12</v>
      </c>
    </row>
    <row r="70" spans="1:8" x14ac:dyDescent="0.2">
      <c r="A70" s="5">
        <v>68</v>
      </c>
      <c r="B70" s="5" t="str">
        <f>"202033101002"</f>
        <v>202033101002</v>
      </c>
      <c r="C70" s="5" t="s">
        <v>85</v>
      </c>
      <c r="D70" s="5" t="s">
        <v>80</v>
      </c>
      <c r="E70" s="5" t="s">
        <v>10</v>
      </c>
      <c r="F70" s="5">
        <v>3</v>
      </c>
      <c r="G70" s="5" t="s">
        <v>11</v>
      </c>
      <c r="H70" s="5" t="s">
        <v>12</v>
      </c>
    </row>
    <row r="71" spans="1:8" x14ac:dyDescent="0.2">
      <c r="A71" s="5">
        <v>69</v>
      </c>
      <c r="B71" s="5" t="str">
        <f>"202033101003"</f>
        <v>202033101003</v>
      </c>
      <c r="C71" s="5" t="s">
        <v>86</v>
      </c>
      <c r="D71" s="5" t="s">
        <v>80</v>
      </c>
      <c r="E71" s="5" t="s">
        <v>10</v>
      </c>
      <c r="F71" s="5">
        <v>3</v>
      </c>
      <c r="G71" s="5" t="s">
        <v>11</v>
      </c>
      <c r="H71" s="5" t="s">
        <v>12</v>
      </c>
    </row>
    <row r="72" spans="1:8" x14ac:dyDescent="0.2">
      <c r="A72" s="5">
        <v>70</v>
      </c>
      <c r="B72" s="5" t="str">
        <f>"202033101004"</f>
        <v>202033101004</v>
      </c>
      <c r="C72" s="5" t="s">
        <v>87</v>
      </c>
      <c r="D72" s="5" t="s">
        <v>80</v>
      </c>
      <c r="E72" s="5" t="s">
        <v>10</v>
      </c>
      <c r="F72" s="5">
        <v>3</v>
      </c>
      <c r="G72" s="5" t="s">
        <v>11</v>
      </c>
      <c r="H72" s="5" t="s">
        <v>12</v>
      </c>
    </row>
    <row r="73" spans="1:8" x14ac:dyDescent="0.2">
      <c r="A73" s="5">
        <v>71</v>
      </c>
      <c r="B73" s="5" t="str">
        <f>"202033101005"</f>
        <v>202033101005</v>
      </c>
      <c r="C73" s="5" t="s">
        <v>88</v>
      </c>
      <c r="D73" s="5" t="s">
        <v>80</v>
      </c>
      <c r="E73" s="5" t="s">
        <v>10</v>
      </c>
      <c r="F73" s="5">
        <v>3</v>
      </c>
      <c r="G73" s="5" t="s">
        <v>11</v>
      </c>
      <c r="H73" s="5" t="s">
        <v>12</v>
      </c>
    </row>
    <row r="74" spans="1:8" ht="28.5" x14ac:dyDescent="0.2">
      <c r="A74" s="5">
        <v>72</v>
      </c>
      <c r="B74" s="5" t="str">
        <f>"202033111001"</f>
        <v>202033111001</v>
      </c>
      <c r="C74" s="5" t="s">
        <v>89</v>
      </c>
      <c r="D74" s="5" t="s">
        <v>90</v>
      </c>
      <c r="E74" s="5" t="s">
        <v>10</v>
      </c>
      <c r="F74" s="5">
        <v>3</v>
      </c>
      <c r="G74" s="5" t="s">
        <v>11</v>
      </c>
      <c r="H74" s="5" t="s">
        <v>12</v>
      </c>
    </row>
    <row r="75" spans="1:8" ht="28.5" x14ac:dyDescent="0.2">
      <c r="A75" s="5">
        <v>73</v>
      </c>
      <c r="B75" s="5" t="str">
        <f>"202033111002"</f>
        <v>202033111002</v>
      </c>
      <c r="C75" s="5" t="s">
        <v>91</v>
      </c>
      <c r="D75" s="5" t="s">
        <v>90</v>
      </c>
      <c r="E75" s="5" t="s">
        <v>10</v>
      </c>
      <c r="F75" s="5">
        <v>3</v>
      </c>
      <c r="G75" s="5" t="s">
        <v>11</v>
      </c>
      <c r="H75" s="5" t="s">
        <v>12</v>
      </c>
    </row>
    <row r="76" spans="1:8" ht="28.5" x14ac:dyDescent="0.2">
      <c r="A76" s="5">
        <v>74</v>
      </c>
      <c r="B76" s="5" t="str">
        <f>"202033111003"</f>
        <v>202033111003</v>
      </c>
      <c r="C76" s="5" t="s">
        <v>92</v>
      </c>
      <c r="D76" s="5" t="s">
        <v>90</v>
      </c>
      <c r="E76" s="5" t="s">
        <v>10</v>
      </c>
      <c r="F76" s="5">
        <v>3</v>
      </c>
      <c r="G76" s="5" t="s">
        <v>11</v>
      </c>
      <c r="H76" s="5" t="s">
        <v>12</v>
      </c>
    </row>
    <row r="77" spans="1:8" ht="28.5" x14ac:dyDescent="0.2">
      <c r="A77" s="5">
        <v>75</v>
      </c>
      <c r="B77" s="5" t="str">
        <f>"202033111004"</f>
        <v>202033111004</v>
      </c>
      <c r="C77" s="5" t="s">
        <v>93</v>
      </c>
      <c r="D77" s="5" t="s">
        <v>90</v>
      </c>
      <c r="E77" s="5" t="s">
        <v>10</v>
      </c>
      <c r="F77" s="5">
        <v>3</v>
      </c>
      <c r="G77" s="5" t="s">
        <v>11</v>
      </c>
      <c r="H77" s="5" t="s">
        <v>12</v>
      </c>
    </row>
    <row r="78" spans="1:8" ht="28.5" x14ac:dyDescent="0.2">
      <c r="A78" s="5">
        <v>76</v>
      </c>
      <c r="B78" s="5" t="str">
        <f>"202033111005"</f>
        <v>202033111005</v>
      </c>
      <c r="C78" s="5" t="s">
        <v>94</v>
      </c>
      <c r="D78" s="5" t="s">
        <v>90</v>
      </c>
      <c r="E78" s="5" t="s">
        <v>10</v>
      </c>
      <c r="F78" s="5">
        <v>3</v>
      </c>
      <c r="G78" s="5" t="s">
        <v>11</v>
      </c>
      <c r="H78" s="5" t="s">
        <v>12</v>
      </c>
    </row>
    <row r="79" spans="1:8" ht="28.5" x14ac:dyDescent="0.2">
      <c r="A79" s="5">
        <v>77</v>
      </c>
      <c r="B79" s="5" t="str">
        <f>"202033111006"</f>
        <v>202033111006</v>
      </c>
      <c r="C79" s="5" t="s">
        <v>95</v>
      </c>
      <c r="D79" s="5" t="s">
        <v>90</v>
      </c>
      <c r="E79" s="5" t="s">
        <v>10</v>
      </c>
      <c r="F79" s="5">
        <v>3</v>
      </c>
      <c r="G79" s="5" t="s">
        <v>11</v>
      </c>
      <c r="H79" s="5" t="s">
        <v>12</v>
      </c>
    </row>
    <row r="80" spans="1:8" ht="28.5" x14ac:dyDescent="0.2">
      <c r="A80" s="5">
        <v>78</v>
      </c>
      <c r="B80" s="5" t="str">
        <f>"202023221001"</f>
        <v>202023221001</v>
      </c>
      <c r="C80" s="5" t="s">
        <v>96</v>
      </c>
      <c r="D80" s="5" t="s">
        <v>97</v>
      </c>
      <c r="E80" s="5" t="s">
        <v>16</v>
      </c>
      <c r="F80" s="5">
        <v>3</v>
      </c>
      <c r="G80" s="5" t="s">
        <v>11</v>
      </c>
      <c r="H80" s="5" t="s">
        <v>12</v>
      </c>
    </row>
    <row r="81" spans="1:8" ht="28.5" x14ac:dyDescent="0.2">
      <c r="A81" s="5">
        <v>79</v>
      </c>
      <c r="B81" s="5" t="str">
        <f>"202023221002"</f>
        <v>202023221002</v>
      </c>
      <c r="C81" s="5" t="s">
        <v>98</v>
      </c>
      <c r="D81" s="5" t="s">
        <v>97</v>
      </c>
      <c r="E81" s="5" t="s">
        <v>16</v>
      </c>
      <c r="F81" s="5">
        <v>3</v>
      </c>
      <c r="G81" s="5" t="s">
        <v>11</v>
      </c>
      <c r="H81" s="5" t="s">
        <v>12</v>
      </c>
    </row>
    <row r="82" spans="1:8" ht="28.5" x14ac:dyDescent="0.2">
      <c r="A82" s="5">
        <v>80</v>
      </c>
      <c r="B82" s="5" t="str">
        <f>"202023221003"</f>
        <v>202023221003</v>
      </c>
      <c r="C82" s="5" t="s">
        <v>99</v>
      </c>
      <c r="D82" s="5" t="s">
        <v>97</v>
      </c>
      <c r="E82" s="5" t="s">
        <v>16</v>
      </c>
      <c r="F82" s="5">
        <v>3</v>
      </c>
      <c r="G82" s="5" t="s">
        <v>11</v>
      </c>
      <c r="H82" s="5" t="s">
        <v>12</v>
      </c>
    </row>
    <row r="83" spans="1:8" ht="28.5" x14ac:dyDescent="0.2">
      <c r="A83" s="5">
        <v>81</v>
      </c>
      <c r="B83" s="5" t="str">
        <f>"202033221001"</f>
        <v>202033221001</v>
      </c>
      <c r="C83" s="5" t="s">
        <v>100</v>
      </c>
      <c r="D83" s="5" t="s">
        <v>97</v>
      </c>
      <c r="E83" s="5" t="s">
        <v>10</v>
      </c>
      <c r="F83" s="5">
        <v>3</v>
      </c>
      <c r="G83" s="5" t="s">
        <v>11</v>
      </c>
      <c r="H83" s="5" t="s">
        <v>12</v>
      </c>
    </row>
    <row r="84" spans="1:8" ht="28.5" x14ac:dyDescent="0.2">
      <c r="A84" s="5">
        <v>82</v>
      </c>
      <c r="B84" s="5" t="str">
        <f>"202033221002"</f>
        <v>202033221002</v>
      </c>
      <c r="C84" s="5" t="s">
        <v>101</v>
      </c>
      <c r="D84" s="5" t="s">
        <v>97</v>
      </c>
      <c r="E84" s="5" t="s">
        <v>10</v>
      </c>
      <c r="F84" s="5">
        <v>3</v>
      </c>
      <c r="G84" s="5" t="s">
        <v>11</v>
      </c>
      <c r="H84" s="5" t="s">
        <v>12</v>
      </c>
    </row>
    <row r="85" spans="1:8" ht="28.5" x14ac:dyDescent="0.2">
      <c r="A85" s="5">
        <v>83</v>
      </c>
      <c r="B85" s="5" t="str">
        <f>"202033221003"</f>
        <v>202033221003</v>
      </c>
      <c r="C85" s="5" t="s">
        <v>102</v>
      </c>
      <c r="D85" s="5" t="s">
        <v>97</v>
      </c>
      <c r="E85" s="5" t="s">
        <v>10</v>
      </c>
      <c r="F85" s="5">
        <v>3</v>
      </c>
      <c r="G85" s="5" t="s">
        <v>11</v>
      </c>
      <c r="H85" s="5" t="s">
        <v>12</v>
      </c>
    </row>
    <row r="86" spans="1:8" ht="28.5" x14ac:dyDescent="0.2">
      <c r="A86" s="5">
        <v>84</v>
      </c>
      <c r="B86" s="5" t="str">
        <f>"202033221004"</f>
        <v>202033221004</v>
      </c>
      <c r="C86" s="5" t="s">
        <v>103</v>
      </c>
      <c r="D86" s="5" t="s">
        <v>97</v>
      </c>
      <c r="E86" s="5" t="s">
        <v>10</v>
      </c>
      <c r="F86" s="5">
        <v>3</v>
      </c>
      <c r="G86" s="5" t="s">
        <v>11</v>
      </c>
      <c r="H86" s="5" t="s">
        <v>12</v>
      </c>
    </row>
    <row r="87" spans="1:8" ht="28.5" x14ac:dyDescent="0.2">
      <c r="A87" s="5">
        <v>85</v>
      </c>
      <c r="B87" s="5" t="str">
        <f>"202033221005"</f>
        <v>202033221005</v>
      </c>
      <c r="C87" s="5" t="s">
        <v>104</v>
      </c>
      <c r="D87" s="5" t="s">
        <v>97</v>
      </c>
      <c r="E87" s="5" t="s">
        <v>10</v>
      </c>
      <c r="F87" s="5">
        <v>3</v>
      </c>
      <c r="G87" s="5" t="s">
        <v>11</v>
      </c>
      <c r="H87" s="5" t="s">
        <v>12</v>
      </c>
    </row>
    <row r="88" spans="1:8" ht="28.5" x14ac:dyDescent="0.2">
      <c r="A88" s="5">
        <v>86</v>
      </c>
      <c r="B88" s="5" t="str">
        <f>"202033221006"</f>
        <v>202033221006</v>
      </c>
      <c r="C88" s="5" t="s">
        <v>105</v>
      </c>
      <c r="D88" s="5" t="s">
        <v>97</v>
      </c>
      <c r="E88" s="5" t="s">
        <v>10</v>
      </c>
      <c r="F88" s="5">
        <v>3</v>
      </c>
      <c r="G88" s="5" t="s">
        <v>11</v>
      </c>
      <c r="H88" s="5" t="s">
        <v>12</v>
      </c>
    </row>
    <row r="89" spans="1:8" ht="28.5" x14ac:dyDescent="0.2">
      <c r="A89" s="5">
        <v>87</v>
      </c>
      <c r="B89" s="5" t="str">
        <f>"202033221007"</f>
        <v>202033221007</v>
      </c>
      <c r="C89" s="5" t="s">
        <v>106</v>
      </c>
      <c r="D89" s="5" t="s">
        <v>97</v>
      </c>
      <c r="E89" s="5" t="s">
        <v>10</v>
      </c>
      <c r="F89" s="5">
        <v>3</v>
      </c>
      <c r="G89" s="5" t="s">
        <v>11</v>
      </c>
      <c r="H89" s="5" t="s">
        <v>12</v>
      </c>
    </row>
    <row r="90" spans="1:8" ht="28.5" x14ac:dyDescent="0.2">
      <c r="A90" s="5">
        <v>88</v>
      </c>
      <c r="B90" s="5" t="str">
        <f>"202033221008"</f>
        <v>202033221008</v>
      </c>
      <c r="C90" s="5" t="s">
        <v>107</v>
      </c>
      <c r="D90" s="5" t="s">
        <v>97</v>
      </c>
      <c r="E90" s="5" t="s">
        <v>10</v>
      </c>
      <c r="F90" s="5">
        <v>3</v>
      </c>
      <c r="G90" s="5" t="s">
        <v>11</v>
      </c>
      <c r="H90" s="5" t="s">
        <v>12</v>
      </c>
    </row>
    <row r="91" spans="1:8" ht="28.5" x14ac:dyDescent="0.2">
      <c r="A91" s="5">
        <v>89</v>
      </c>
      <c r="B91" s="5" t="str">
        <f>"202033221009"</f>
        <v>202033221009</v>
      </c>
      <c r="C91" s="5" t="s">
        <v>108</v>
      </c>
      <c r="D91" s="5" t="s">
        <v>97</v>
      </c>
      <c r="E91" s="5" t="s">
        <v>10</v>
      </c>
      <c r="F91" s="5">
        <v>3</v>
      </c>
      <c r="G91" s="5" t="s">
        <v>11</v>
      </c>
      <c r="H91" s="5" t="s">
        <v>12</v>
      </c>
    </row>
    <row r="92" spans="1:8" ht="28.5" x14ac:dyDescent="0.2">
      <c r="A92" s="5">
        <v>90</v>
      </c>
      <c r="B92" s="5" t="str">
        <f>"202033221010"</f>
        <v>202033221010</v>
      </c>
      <c r="C92" s="5" t="s">
        <v>109</v>
      </c>
      <c r="D92" s="5" t="s">
        <v>97</v>
      </c>
      <c r="E92" s="5" t="s">
        <v>10</v>
      </c>
      <c r="F92" s="5">
        <v>3</v>
      </c>
      <c r="G92" s="5" t="s">
        <v>11</v>
      </c>
      <c r="H92" s="5" t="s">
        <v>12</v>
      </c>
    </row>
    <row r="93" spans="1:8" ht="28.5" x14ac:dyDescent="0.2">
      <c r="A93" s="5">
        <v>91</v>
      </c>
      <c r="B93" s="5" t="str">
        <f>"202033221011"</f>
        <v>202033221011</v>
      </c>
      <c r="C93" s="5" t="s">
        <v>110</v>
      </c>
      <c r="D93" s="5" t="s">
        <v>97</v>
      </c>
      <c r="E93" s="5" t="s">
        <v>10</v>
      </c>
      <c r="F93" s="5">
        <v>3</v>
      </c>
      <c r="G93" s="5" t="s">
        <v>11</v>
      </c>
      <c r="H93" s="5" t="s">
        <v>12</v>
      </c>
    </row>
    <row r="94" spans="1:8" ht="42.75" x14ac:dyDescent="0.2">
      <c r="A94" s="5">
        <v>92</v>
      </c>
      <c r="B94" s="5" t="str">
        <f>"202023121001"</f>
        <v>202023121001</v>
      </c>
      <c r="C94" s="5" t="s">
        <v>111</v>
      </c>
      <c r="D94" s="5" t="s">
        <v>112</v>
      </c>
      <c r="E94" s="5" t="s">
        <v>16</v>
      </c>
      <c r="F94" s="5">
        <v>3</v>
      </c>
      <c r="G94" s="5" t="s">
        <v>11</v>
      </c>
      <c r="H94" s="5" t="s">
        <v>12</v>
      </c>
    </row>
    <row r="95" spans="1:8" ht="42.75" x14ac:dyDescent="0.2">
      <c r="A95" s="5">
        <v>93</v>
      </c>
      <c r="B95" s="5" t="str">
        <f>"202023121002"</f>
        <v>202023121002</v>
      </c>
      <c r="C95" s="5" t="s">
        <v>113</v>
      </c>
      <c r="D95" s="5" t="s">
        <v>112</v>
      </c>
      <c r="E95" s="5" t="s">
        <v>16</v>
      </c>
      <c r="F95" s="5">
        <v>3</v>
      </c>
      <c r="G95" s="5" t="s">
        <v>11</v>
      </c>
      <c r="H95" s="5" t="s">
        <v>12</v>
      </c>
    </row>
    <row r="96" spans="1:8" ht="42.75" x14ac:dyDescent="0.2">
      <c r="A96" s="5">
        <v>94</v>
      </c>
      <c r="B96" s="5" t="str">
        <f>"202023121003"</f>
        <v>202023121003</v>
      </c>
      <c r="C96" s="5" t="s">
        <v>114</v>
      </c>
      <c r="D96" s="5" t="s">
        <v>112</v>
      </c>
      <c r="E96" s="5" t="s">
        <v>16</v>
      </c>
      <c r="F96" s="5">
        <v>3</v>
      </c>
      <c r="G96" s="5" t="s">
        <v>11</v>
      </c>
      <c r="H96" s="5" t="s">
        <v>12</v>
      </c>
    </row>
    <row r="97" spans="1:8" ht="42.75" x14ac:dyDescent="0.2">
      <c r="A97" s="5">
        <v>95</v>
      </c>
      <c r="B97" s="5" t="str">
        <f>"202023121004"</f>
        <v>202023121004</v>
      </c>
      <c r="C97" s="5" t="s">
        <v>115</v>
      </c>
      <c r="D97" s="5" t="s">
        <v>112</v>
      </c>
      <c r="E97" s="5" t="s">
        <v>16</v>
      </c>
      <c r="F97" s="5">
        <v>3</v>
      </c>
      <c r="G97" s="5" t="s">
        <v>11</v>
      </c>
      <c r="H97" s="5" t="s">
        <v>12</v>
      </c>
    </row>
    <row r="98" spans="1:8" ht="42.75" x14ac:dyDescent="0.2">
      <c r="A98" s="5">
        <v>96</v>
      </c>
      <c r="B98" s="5" t="str">
        <f>"202023121005"</f>
        <v>202023121005</v>
      </c>
      <c r="C98" s="5" t="s">
        <v>116</v>
      </c>
      <c r="D98" s="5" t="s">
        <v>112</v>
      </c>
      <c r="E98" s="5" t="s">
        <v>16</v>
      </c>
      <c r="F98" s="5">
        <v>3</v>
      </c>
      <c r="G98" s="5" t="s">
        <v>11</v>
      </c>
      <c r="H98" s="5" t="s">
        <v>12</v>
      </c>
    </row>
    <row r="99" spans="1:8" ht="42.75" x14ac:dyDescent="0.2">
      <c r="A99" s="5">
        <v>97</v>
      </c>
      <c r="B99" s="5" t="str">
        <f>"202023121006"</f>
        <v>202023121006</v>
      </c>
      <c r="C99" s="5" t="s">
        <v>117</v>
      </c>
      <c r="D99" s="5" t="s">
        <v>112</v>
      </c>
      <c r="E99" s="5" t="s">
        <v>16</v>
      </c>
      <c r="F99" s="5">
        <v>3</v>
      </c>
      <c r="G99" s="5" t="s">
        <v>11</v>
      </c>
      <c r="H99" s="5" t="s">
        <v>12</v>
      </c>
    </row>
    <row r="100" spans="1:8" ht="42.75" x14ac:dyDescent="0.2">
      <c r="A100" s="5">
        <v>98</v>
      </c>
      <c r="B100" s="5" t="str">
        <f>"202023121007"</f>
        <v>202023121007</v>
      </c>
      <c r="C100" s="5" t="s">
        <v>118</v>
      </c>
      <c r="D100" s="5" t="s">
        <v>112</v>
      </c>
      <c r="E100" s="5" t="s">
        <v>16</v>
      </c>
      <c r="F100" s="5">
        <v>3</v>
      </c>
      <c r="G100" s="5" t="s">
        <v>11</v>
      </c>
      <c r="H100" s="5" t="s">
        <v>12</v>
      </c>
    </row>
    <row r="101" spans="1:8" ht="42.75" x14ac:dyDescent="0.2">
      <c r="A101" s="5">
        <v>99</v>
      </c>
      <c r="B101" s="5" t="str">
        <f>"202023121008"</f>
        <v>202023121008</v>
      </c>
      <c r="C101" s="5" t="s">
        <v>119</v>
      </c>
      <c r="D101" s="5" t="s">
        <v>112</v>
      </c>
      <c r="E101" s="5" t="s">
        <v>16</v>
      </c>
      <c r="F101" s="5">
        <v>3</v>
      </c>
      <c r="G101" s="5" t="s">
        <v>11</v>
      </c>
      <c r="H101" s="5" t="s">
        <v>12</v>
      </c>
    </row>
    <row r="102" spans="1:8" ht="42.75" x14ac:dyDescent="0.2">
      <c r="A102" s="5">
        <v>100</v>
      </c>
      <c r="B102" s="5" t="str">
        <f>"202023121009"</f>
        <v>202023121009</v>
      </c>
      <c r="C102" s="5" t="s">
        <v>120</v>
      </c>
      <c r="D102" s="5" t="s">
        <v>112</v>
      </c>
      <c r="E102" s="5" t="s">
        <v>16</v>
      </c>
      <c r="F102" s="5">
        <v>3</v>
      </c>
      <c r="G102" s="5" t="s">
        <v>11</v>
      </c>
      <c r="H102" s="5" t="s">
        <v>12</v>
      </c>
    </row>
    <row r="103" spans="1:8" ht="42.75" x14ac:dyDescent="0.2">
      <c r="A103" s="5">
        <v>101</v>
      </c>
      <c r="B103" s="5" t="str">
        <f>"202033121001"</f>
        <v>202033121001</v>
      </c>
      <c r="C103" s="5" t="s">
        <v>121</v>
      </c>
      <c r="D103" s="5" t="s">
        <v>112</v>
      </c>
      <c r="E103" s="5" t="s">
        <v>10</v>
      </c>
      <c r="F103" s="5">
        <v>3</v>
      </c>
      <c r="G103" s="5" t="s">
        <v>11</v>
      </c>
      <c r="H103" s="5" t="s">
        <v>12</v>
      </c>
    </row>
    <row r="104" spans="1:8" ht="42.75" x14ac:dyDescent="0.2">
      <c r="A104" s="5">
        <v>102</v>
      </c>
      <c r="B104" s="5" t="str">
        <f>"202033121002"</f>
        <v>202033121002</v>
      </c>
      <c r="C104" s="5" t="s">
        <v>122</v>
      </c>
      <c r="D104" s="5" t="s">
        <v>112</v>
      </c>
      <c r="E104" s="5" t="s">
        <v>10</v>
      </c>
      <c r="F104" s="5">
        <v>3</v>
      </c>
      <c r="G104" s="5" t="s">
        <v>11</v>
      </c>
      <c r="H104" s="5" t="s">
        <v>12</v>
      </c>
    </row>
    <row r="105" spans="1:8" ht="42.75" x14ac:dyDescent="0.2">
      <c r="A105" s="5">
        <v>103</v>
      </c>
      <c r="B105" s="5" t="str">
        <f>"202033121003"</f>
        <v>202033121003</v>
      </c>
      <c r="C105" s="5" t="s">
        <v>123</v>
      </c>
      <c r="D105" s="5" t="s">
        <v>112</v>
      </c>
      <c r="E105" s="5" t="s">
        <v>10</v>
      </c>
      <c r="F105" s="5">
        <v>3</v>
      </c>
      <c r="G105" s="5" t="s">
        <v>11</v>
      </c>
      <c r="H105" s="5" t="s">
        <v>12</v>
      </c>
    </row>
    <row r="106" spans="1:8" ht="42.75" x14ac:dyDescent="0.2">
      <c r="A106" s="5">
        <v>104</v>
      </c>
      <c r="B106" s="5" t="str">
        <f>"202033121004"</f>
        <v>202033121004</v>
      </c>
      <c r="C106" s="5" t="s">
        <v>124</v>
      </c>
      <c r="D106" s="5" t="s">
        <v>112</v>
      </c>
      <c r="E106" s="5" t="s">
        <v>10</v>
      </c>
      <c r="F106" s="5">
        <v>3</v>
      </c>
      <c r="G106" s="5" t="s">
        <v>11</v>
      </c>
      <c r="H106" s="5" t="s">
        <v>12</v>
      </c>
    </row>
    <row r="107" spans="1:8" ht="42.75" x14ac:dyDescent="0.2">
      <c r="A107" s="5">
        <v>105</v>
      </c>
      <c r="B107" s="5" t="str">
        <f>"202033121005"</f>
        <v>202033121005</v>
      </c>
      <c r="C107" s="5" t="s">
        <v>125</v>
      </c>
      <c r="D107" s="5" t="s">
        <v>112</v>
      </c>
      <c r="E107" s="5" t="s">
        <v>10</v>
      </c>
      <c r="F107" s="5">
        <v>3</v>
      </c>
      <c r="G107" s="5" t="s">
        <v>11</v>
      </c>
      <c r="H107" s="5" t="s">
        <v>12</v>
      </c>
    </row>
    <row r="108" spans="1:8" ht="42.75" x14ac:dyDescent="0.2">
      <c r="A108" s="5">
        <v>106</v>
      </c>
      <c r="B108" s="5" t="str">
        <f>"202033121006"</f>
        <v>202033121006</v>
      </c>
      <c r="C108" s="5" t="s">
        <v>126</v>
      </c>
      <c r="D108" s="5" t="s">
        <v>112</v>
      </c>
      <c r="E108" s="5" t="s">
        <v>10</v>
      </c>
      <c r="F108" s="5">
        <v>3</v>
      </c>
      <c r="G108" s="5" t="s">
        <v>11</v>
      </c>
      <c r="H108" s="5" t="s">
        <v>12</v>
      </c>
    </row>
    <row r="109" spans="1:8" ht="42.75" x14ac:dyDescent="0.2">
      <c r="A109" s="5">
        <v>107</v>
      </c>
      <c r="B109" s="5" t="str">
        <f>"202033121007"</f>
        <v>202033121007</v>
      </c>
      <c r="C109" s="5" t="s">
        <v>127</v>
      </c>
      <c r="D109" s="5" t="s">
        <v>112</v>
      </c>
      <c r="E109" s="5" t="s">
        <v>10</v>
      </c>
      <c r="F109" s="5">
        <v>3</v>
      </c>
      <c r="G109" s="5" t="s">
        <v>11</v>
      </c>
      <c r="H109" s="5" t="s">
        <v>12</v>
      </c>
    </row>
    <row r="110" spans="1:8" ht="42.75" x14ac:dyDescent="0.2">
      <c r="A110" s="5">
        <v>108</v>
      </c>
      <c r="B110" s="5" t="str">
        <f>"202033121008"</f>
        <v>202033121008</v>
      </c>
      <c r="C110" s="5" t="s">
        <v>128</v>
      </c>
      <c r="D110" s="5" t="s">
        <v>112</v>
      </c>
      <c r="E110" s="5" t="s">
        <v>10</v>
      </c>
      <c r="F110" s="5">
        <v>3</v>
      </c>
      <c r="G110" s="5" t="s">
        <v>11</v>
      </c>
      <c r="H110" s="5" t="s">
        <v>12</v>
      </c>
    </row>
    <row r="111" spans="1:8" ht="42.75" x14ac:dyDescent="0.2">
      <c r="A111" s="5">
        <v>109</v>
      </c>
      <c r="B111" s="5" t="str">
        <f>"202033121009"</f>
        <v>202033121009</v>
      </c>
      <c r="C111" s="5" t="s">
        <v>129</v>
      </c>
      <c r="D111" s="5" t="s">
        <v>112</v>
      </c>
      <c r="E111" s="5" t="s">
        <v>10</v>
      </c>
      <c r="F111" s="5">
        <v>3</v>
      </c>
      <c r="G111" s="5" t="s">
        <v>11</v>
      </c>
      <c r="H111" s="5" t="s">
        <v>12</v>
      </c>
    </row>
    <row r="112" spans="1:8" ht="42.75" x14ac:dyDescent="0.2">
      <c r="A112" s="5">
        <v>110</v>
      </c>
      <c r="B112" s="5" t="str">
        <f>"202033121010"</f>
        <v>202033121010</v>
      </c>
      <c r="C112" s="5" t="s">
        <v>130</v>
      </c>
      <c r="D112" s="5" t="s">
        <v>112</v>
      </c>
      <c r="E112" s="5" t="s">
        <v>10</v>
      </c>
      <c r="F112" s="5">
        <v>3</v>
      </c>
      <c r="G112" s="5" t="s">
        <v>11</v>
      </c>
      <c r="H112" s="5" t="s">
        <v>12</v>
      </c>
    </row>
    <row r="113" spans="1:8" ht="42.75" x14ac:dyDescent="0.2">
      <c r="A113" s="5">
        <v>111</v>
      </c>
      <c r="B113" s="5" t="str">
        <f>"202033121011"</f>
        <v>202033121011</v>
      </c>
      <c r="C113" s="5" t="s">
        <v>131</v>
      </c>
      <c r="D113" s="5" t="s">
        <v>112</v>
      </c>
      <c r="E113" s="5" t="s">
        <v>10</v>
      </c>
      <c r="F113" s="5">
        <v>3</v>
      </c>
      <c r="G113" s="5" t="s">
        <v>11</v>
      </c>
      <c r="H113" s="5" t="s">
        <v>12</v>
      </c>
    </row>
    <row r="114" spans="1:8" ht="42.75" x14ac:dyDescent="0.2">
      <c r="A114" s="5">
        <v>112</v>
      </c>
      <c r="B114" s="5" t="str">
        <f>"202033121012"</f>
        <v>202033121012</v>
      </c>
      <c r="C114" s="5" t="s">
        <v>132</v>
      </c>
      <c r="D114" s="5" t="s">
        <v>112</v>
      </c>
      <c r="E114" s="5" t="s">
        <v>10</v>
      </c>
      <c r="F114" s="5">
        <v>3</v>
      </c>
      <c r="G114" s="5" t="s">
        <v>11</v>
      </c>
      <c r="H114" s="5" t="s">
        <v>12</v>
      </c>
    </row>
    <row r="115" spans="1:8" ht="42.75" x14ac:dyDescent="0.2">
      <c r="A115" s="5">
        <v>113</v>
      </c>
      <c r="B115" s="5" t="str">
        <f>"202033121013"</f>
        <v>202033121013</v>
      </c>
      <c r="C115" s="5" t="s">
        <v>133</v>
      </c>
      <c r="D115" s="5" t="s">
        <v>112</v>
      </c>
      <c r="E115" s="5" t="s">
        <v>10</v>
      </c>
      <c r="F115" s="5">
        <v>3</v>
      </c>
      <c r="G115" s="5" t="s">
        <v>11</v>
      </c>
      <c r="H115" s="5" t="s">
        <v>12</v>
      </c>
    </row>
    <row r="116" spans="1:8" ht="42.75" x14ac:dyDescent="0.2">
      <c r="A116" s="5">
        <v>114</v>
      </c>
      <c r="B116" s="5" t="str">
        <f>"202033121014"</f>
        <v>202033121014</v>
      </c>
      <c r="C116" s="5" t="s">
        <v>134</v>
      </c>
      <c r="D116" s="5" t="s">
        <v>112</v>
      </c>
      <c r="E116" s="5" t="s">
        <v>10</v>
      </c>
      <c r="F116" s="5">
        <v>3</v>
      </c>
      <c r="G116" s="5" t="s">
        <v>11</v>
      </c>
      <c r="H116" s="5" t="s">
        <v>12</v>
      </c>
    </row>
    <row r="117" spans="1:8" ht="42.75" x14ac:dyDescent="0.2">
      <c r="A117" s="5">
        <v>115</v>
      </c>
      <c r="B117" s="5" t="str">
        <f>"202033121015"</f>
        <v>202033121015</v>
      </c>
      <c r="C117" s="5" t="s">
        <v>135</v>
      </c>
      <c r="D117" s="5" t="s">
        <v>112</v>
      </c>
      <c r="E117" s="5" t="s">
        <v>10</v>
      </c>
      <c r="F117" s="5">
        <v>3</v>
      </c>
      <c r="G117" s="5" t="s">
        <v>11</v>
      </c>
      <c r="H117" s="5" t="s">
        <v>12</v>
      </c>
    </row>
    <row r="118" spans="1:8" ht="42.75" x14ac:dyDescent="0.2">
      <c r="A118" s="5">
        <v>116</v>
      </c>
      <c r="B118" s="5" t="str">
        <f>"202033121016"</f>
        <v>202033121016</v>
      </c>
      <c r="C118" s="5" t="s">
        <v>136</v>
      </c>
      <c r="D118" s="5" t="s">
        <v>112</v>
      </c>
      <c r="E118" s="5" t="s">
        <v>10</v>
      </c>
      <c r="F118" s="5">
        <v>3</v>
      </c>
      <c r="G118" s="5" t="s">
        <v>11</v>
      </c>
      <c r="H118" s="5" t="s">
        <v>12</v>
      </c>
    </row>
    <row r="119" spans="1:8" ht="42.75" x14ac:dyDescent="0.2">
      <c r="A119" s="5">
        <v>117</v>
      </c>
      <c r="B119" s="5" t="str">
        <f>"202033121017"</f>
        <v>202033121017</v>
      </c>
      <c r="C119" s="5" t="s">
        <v>137</v>
      </c>
      <c r="D119" s="5" t="s">
        <v>112</v>
      </c>
      <c r="E119" s="5" t="s">
        <v>10</v>
      </c>
      <c r="F119" s="5">
        <v>3</v>
      </c>
      <c r="G119" s="5" t="s">
        <v>11</v>
      </c>
      <c r="H119" s="5" t="s">
        <v>12</v>
      </c>
    </row>
    <row r="120" spans="1:8" ht="42.75" x14ac:dyDescent="0.2">
      <c r="A120" s="5">
        <v>118</v>
      </c>
      <c r="B120" s="5" t="str">
        <f>"202033121018"</f>
        <v>202033121018</v>
      </c>
      <c r="C120" s="5" t="s">
        <v>138</v>
      </c>
      <c r="D120" s="5" t="s">
        <v>112</v>
      </c>
      <c r="E120" s="5" t="s">
        <v>10</v>
      </c>
      <c r="F120" s="5">
        <v>3</v>
      </c>
      <c r="G120" s="5" t="s">
        <v>11</v>
      </c>
      <c r="H120" s="5" t="s">
        <v>12</v>
      </c>
    </row>
    <row r="121" spans="1:8" ht="42.75" x14ac:dyDescent="0.2">
      <c r="A121" s="5">
        <v>119</v>
      </c>
      <c r="B121" s="5" t="str">
        <f>"202033121019"</f>
        <v>202033121019</v>
      </c>
      <c r="C121" s="5" t="s">
        <v>139</v>
      </c>
      <c r="D121" s="5" t="s">
        <v>112</v>
      </c>
      <c r="E121" s="5" t="s">
        <v>10</v>
      </c>
      <c r="F121" s="5">
        <v>3</v>
      </c>
      <c r="G121" s="5" t="s">
        <v>11</v>
      </c>
      <c r="H121" s="5" t="s">
        <v>12</v>
      </c>
    </row>
    <row r="122" spans="1:8" ht="42.75" x14ac:dyDescent="0.2">
      <c r="A122" s="5">
        <v>120</v>
      </c>
      <c r="B122" s="5" t="str">
        <f>"202033121020"</f>
        <v>202033121020</v>
      </c>
      <c r="C122" s="5" t="s">
        <v>140</v>
      </c>
      <c r="D122" s="5" t="s">
        <v>112</v>
      </c>
      <c r="E122" s="5" t="s">
        <v>10</v>
      </c>
      <c r="F122" s="5">
        <v>3</v>
      </c>
      <c r="G122" s="5" t="s">
        <v>11</v>
      </c>
      <c r="H122" s="5" t="s">
        <v>12</v>
      </c>
    </row>
    <row r="123" spans="1:8" ht="42.75" x14ac:dyDescent="0.2">
      <c r="A123" s="5">
        <v>121</v>
      </c>
      <c r="B123" s="5" t="str">
        <f>"202033121021"</f>
        <v>202033121021</v>
      </c>
      <c r="C123" s="5" t="s">
        <v>141</v>
      </c>
      <c r="D123" s="5" t="s">
        <v>112</v>
      </c>
      <c r="E123" s="5" t="s">
        <v>10</v>
      </c>
      <c r="F123" s="5">
        <v>3</v>
      </c>
      <c r="G123" s="5" t="s">
        <v>11</v>
      </c>
      <c r="H123" s="5" t="s">
        <v>12</v>
      </c>
    </row>
    <row r="124" spans="1:8" ht="42.75" x14ac:dyDescent="0.2">
      <c r="A124" s="5">
        <v>122</v>
      </c>
      <c r="B124" s="5" t="str">
        <f>"202033121022"</f>
        <v>202033121022</v>
      </c>
      <c r="C124" s="5" t="s">
        <v>142</v>
      </c>
      <c r="D124" s="5" t="s">
        <v>112</v>
      </c>
      <c r="E124" s="5" t="s">
        <v>10</v>
      </c>
      <c r="F124" s="5">
        <v>3</v>
      </c>
      <c r="G124" s="5" t="s">
        <v>11</v>
      </c>
      <c r="H124" s="5" t="s">
        <v>12</v>
      </c>
    </row>
    <row r="125" spans="1:8" ht="42.75" x14ac:dyDescent="0.2">
      <c r="A125" s="5">
        <v>123</v>
      </c>
      <c r="B125" s="5" t="str">
        <f>"202033121023"</f>
        <v>202033121023</v>
      </c>
      <c r="C125" s="5" t="s">
        <v>143</v>
      </c>
      <c r="D125" s="5" t="s">
        <v>112</v>
      </c>
      <c r="E125" s="5" t="s">
        <v>10</v>
      </c>
      <c r="F125" s="5">
        <v>3</v>
      </c>
      <c r="G125" s="5" t="s">
        <v>11</v>
      </c>
      <c r="H125" s="5" t="s">
        <v>12</v>
      </c>
    </row>
    <row r="126" spans="1:8" ht="42.75" x14ac:dyDescent="0.2">
      <c r="A126" s="5">
        <v>124</v>
      </c>
      <c r="B126" s="5" t="str">
        <f>"202033121024"</f>
        <v>202033121024</v>
      </c>
      <c r="C126" s="5" t="s">
        <v>144</v>
      </c>
      <c r="D126" s="5" t="s">
        <v>112</v>
      </c>
      <c r="E126" s="5" t="s">
        <v>10</v>
      </c>
      <c r="F126" s="5">
        <v>3</v>
      </c>
      <c r="G126" s="5" t="s">
        <v>11</v>
      </c>
      <c r="H126" s="5" t="s">
        <v>12</v>
      </c>
    </row>
    <row r="127" spans="1:8" ht="42.75" x14ac:dyDescent="0.2">
      <c r="A127" s="5">
        <v>125</v>
      </c>
      <c r="B127" s="5" t="str">
        <f>"202033121025"</f>
        <v>202033121025</v>
      </c>
      <c r="C127" s="5" t="s">
        <v>145</v>
      </c>
      <c r="D127" s="5" t="s">
        <v>112</v>
      </c>
      <c r="E127" s="5" t="s">
        <v>10</v>
      </c>
      <c r="F127" s="5">
        <v>3</v>
      </c>
      <c r="G127" s="5" t="s">
        <v>11</v>
      </c>
      <c r="H127" s="5" t="s">
        <v>12</v>
      </c>
    </row>
    <row r="128" spans="1:8" ht="42.75" x14ac:dyDescent="0.2">
      <c r="A128" s="5">
        <v>126</v>
      </c>
      <c r="B128" s="5" t="str">
        <f>"202033121026"</f>
        <v>202033121026</v>
      </c>
      <c r="C128" s="5" t="s">
        <v>146</v>
      </c>
      <c r="D128" s="5" t="s">
        <v>112</v>
      </c>
      <c r="E128" s="5" t="s">
        <v>10</v>
      </c>
      <c r="F128" s="5">
        <v>3</v>
      </c>
      <c r="G128" s="5" t="s">
        <v>11</v>
      </c>
      <c r="H128" s="5" t="s">
        <v>12</v>
      </c>
    </row>
    <row r="129" spans="1:8" ht="42.75" x14ac:dyDescent="0.2">
      <c r="A129" s="5">
        <v>127</v>
      </c>
      <c r="B129" s="5" t="str">
        <f>"202033121027"</f>
        <v>202033121027</v>
      </c>
      <c r="C129" s="5" t="s">
        <v>147</v>
      </c>
      <c r="D129" s="5" t="s">
        <v>112</v>
      </c>
      <c r="E129" s="5" t="s">
        <v>10</v>
      </c>
      <c r="F129" s="5">
        <v>3</v>
      </c>
      <c r="G129" s="5" t="s">
        <v>11</v>
      </c>
      <c r="H129" s="5" t="s">
        <v>12</v>
      </c>
    </row>
    <row r="130" spans="1:8" ht="42.75" x14ac:dyDescent="0.2">
      <c r="A130" s="5">
        <v>128</v>
      </c>
      <c r="B130" s="5" t="str">
        <f>"202033121028"</f>
        <v>202033121028</v>
      </c>
      <c r="C130" s="5" t="s">
        <v>148</v>
      </c>
      <c r="D130" s="5" t="s">
        <v>112</v>
      </c>
      <c r="E130" s="5" t="s">
        <v>10</v>
      </c>
      <c r="F130" s="5">
        <v>3</v>
      </c>
      <c r="G130" s="5" t="s">
        <v>11</v>
      </c>
      <c r="H130" s="5" t="s">
        <v>12</v>
      </c>
    </row>
    <row r="131" spans="1:8" ht="42.75" x14ac:dyDescent="0.2">
      <c r="A131" s="5">
        <v>129</v>
      </c>
      <c r="B131" s="5" t="str">
        <f>"202033121029"</f>
        <v>202033121029</v>
      </c>
      <c r="C131" s="5" t="s">
        <v>149</v>
      </c>
      <c r="D131" s="5" t="s">
        <v>112</v>
      </c>
      <c r="E131" s="5" t="s">
        <v>10</v>
      </c>
      <c r="F131" s="5">
        <v>3</v>
      </c>
      <c r="G131" s="5" t="s">
        <v>11</v>
      </c>
      <c r="H131" s="5" t="s">
        <v>12</v>
      </c>
    </row>
    <row r="132" spans="1:8" ht="42.75" x14ac:dyDescent="0.2">
      <c r="A132" s="5">
        <v>130</v>
      </c>
      <c r="B132" s="5" t="str">
        <f>"202033121030"</f>
        <v>202033121030</v>
      </c>
      <c r="C132" s="5" t="s">
        <v>150</v>
      </c>
      <c r="D132" s="5" t="s">
        <v>112</v>
      </c>
      <c r="E132" s="5" t="s">
        <v>10</v>
      </c>
      <c r="F132" s="5">
        <v>3</v>
      </c>
      <c r="G132" s="5" t="s">
        <v>11</v>
      </c>
      <c r="H132" s="5" t="s">
        <v>12</v>
      </c>
    </row>
    <row r="133" spans="1:8" ht="42.75" x14ac:dyDescent="0.2">
      <c r="A133" s="5">
        <v>131</v>
      </c>
      <c r="B133" s="5" t="str">
        <f>"202033121031"</f>
        <v>202033121031</v>
      </c>
      <c r="C133" s="5" t="s">
        <v>151</v>
      </c>
      <c r="D133" s="5" t="s">
        <v>112</v>
      </c>
      <c r="E133" s="5" t="s">
        <v>10</v>
      </c>
      <c r="F133" s="5">
        <v>3</v>
      </c>
      <c r="G133" s="5" t="s">
        <v>11</v>
      </c>
      <c r="H133" s="5" t="s">
        <v>12</v>
      </c>
    </row>
    <row r="134" spans="1:8" ht="42.75" x14ac:dyDescent="0.2">
      <c r="A134" s="5">
        <v>132</v>
      </c>
      <c r="B134" s="5" t="str">
        <f>"202033121032"</f>
        <v>202033121032</v>
      </c>
      <c r="C134" s="5" t="s">
        <v>152</v>
      </c>
      <c r="D134" s="5" t="s">
        <v>112</v>
      </c>
      <c r="E134" s="5" t="s">
        <v>10</v>
      </c>
      <c r="F134" s="5">
        <v>3</v>
      </c>
      <c r="G134" s="5" t="s">
        <v>11</v>
      </c>
      <c r="H134" s="5" t="s">
        <v>12</v>
      </c>
    </row>
    <row r="135" spans="1:8" ht="42.75" x14ac:dyDescent="0.2">
      <c r="A135" s="5">
        <v>133</v>
      </c>
      <c r="B135" s="5" t="str">
        <f>"202033121033"</f>
        <v>202033121033</v>
      </c>
      <c r="C135" s="5" t="s">
        <v>153</v>
      </c>
      <c r="D135" s="5" t="s">
        <v>112</v>
      </c>
      <c r="E135" s="5" t="s">
        <v>10</v>
      </c>
      <c r="F135" s="5">
        <v>3</v>
      </c>
      <c r="G135" s="5" t="s">
        <v>11</v>
      </c>
      <c r="H135" s="5" t="s">
        <v>12</v>
      </c>
    </row>
    <row r="136" spans="1:8" ht="42.75" x14ac:dyDescent="0.2">
      <c r="A136" s="5">
        <v>134</v>
      </c>
      <c r="B136" s="5" t="str">
        <f>"202033121034"</f>
        <v>202033121034</v>
      </c>
      <c r="C136" s="5" t="s">
        <v>154</v>
      </c>
      <c r="D136" s="5" t="s">
        <v>112</v>
      </c>
      <c r="E136" s="5" t="s">
        <v>10</v>
      </c>
      <c r="F136" s="5">
        <v>3</v>
      </c>
      <c r="G136" s="5" t="s">
        <v>11</v>
      </c>
      <c r="H136" s="5" t="s">
        <v>12</v>
      </c>
    </row>
    <row r="137" spans="1:8" ht="42.75" x14ac:dyDescent="0.2">
      <c r="A137" s="5">
        <v>135</v>
      </c>
      <c r="B137" s="5" t="str">
        <f>"202033121035"</f>
        <v>202033121035</v>
      </c>
      <c r="C137" s="5" t="s">
        <v>155</v>
      </c>
      <c r="D137" s="5" t="s">
        <v>112</v>
      </c>
      <c r="E137" s="5" t="s">
        <v>10</v>
      </c>
      <c r="F137" s="5">
        <v>3</v>
      </c>
      <c r="G137" s="5" t="s">
        <v>11</v>
      </c>
      <c r="H137" s="5" t="s">
        <v>12</v>
      </c>
    </row>
    <row r="138" spans="1:8" ht="42.75" x14ac:dyDescent="0.2">
      <c r="A138" s="5">
        <v>136</v>
      </c>
      <c r="B138" s="5" t="str">
        <f>"202033121036"</f>
        <v>202033121036</v>
      </c>
      <c r="C138" s="5" t="s">
        <v>156</v>
      </c>
      <c r="D138" s="5" t="s">
        <v>112</v>
      </c>
      <c r="E138" s="5" t="s">
        <v>10</v>
      </c>
      <c r="F138" s="5">
        <v>3</v>
      </c>
      <c r="G138" s="5" t="s">
        <v>11</v>
      </c>
      <c r="H138" s="5" t="s">
        <v>12</v>
      </c>
    </row>
    <row r="139" spans="1:8" ht="42.75" x14ac:dyDescent="0.2">
      <c r="A139" s="5">
        <v>137</v>
      </c>
      <c r="B139" s="5" t="str">
        <f>"202033121037"</f>
        <v>202033121037</v>
      </c>
      <c r="C139" s="5" t="s">
        <v>157</v>
      </c>
      <c r="D139" s="5" t="s">
        <v>112</v>
      </c>
      <c r="E139" s="5" t="s">
        <v>10</v>
      </c>
      <c r="F139" s="5">
        <v>3</v>
      </c>
      <c r="G139" s="5" t="s">
        <v>11</v>
      </c>
      <c r="H139" s="5" t="s">
        <v>12</v>
      </c>
    </row>
    <row r="140" spans="1:8" ht="42.75" x14ac:dyDescent="0.2">
      <c r="A140" s="5">
        <v>138</v>
      </c>
      <c r="B140" s="5" t="str">
        <f>"202033121038"</f>
        <v>202033121038</v>
      </c>
      <c r="C140" s="5" t="s">
        <v>158</v>
      </c>
      <c r="D140" s="5" t="s">
        <v>112</v>
      </c>
      <c r="E140" s="5" t="s">
        <v>10</v>
      </c>
      <c r="F140" s="5">
        <v>3</v>
      </c>
      <c r="G140" s="5" t="s">
        <v>11</v>
      </c>
      <c r="H140" s="5" t="s">
        <v>12</v>
      </c>
    </row>
    <row r="141" spans="1:8" ht="42.75" x14ac:dyDescent="0.2">
      <c r="A141" s="5">
        <v>139</v>
      </c>
      <c r="B141" s="5" t="str">
        <f>"202033121039"</f>
        <v>202033121039</v>
      </c>
      <c r="C141" s="5" t="s">
        <v>159</v>
      </c>
      <c r="D141" s="5" t="s">
        <v>112</v>
      </c>
      <c r="E141" s="5" t="s">
        <v>10</v>
      </c>
      <c r="F141" s="5">
        <v>3</v>
      </c>
      <c r="G141" s="5" t="s">
        <v>11</v>
      </c>
      <c r="H141" s="5" t="s">
        <v>12</v>
      </c>
    </row>
    <row r="142" spans="1:8" ht="42.75" x14ac:dyDescent="0.2">
      <c r="A142" s="5">
        <v>140</v>
      </c>
      <c r="B142" s="5" t="str">
        <f>"202033121040"</f>
        <v>202033121040</v>
      </c>
      <c r="C142" s="5" t="s">
        <v>160</v>
      </c>
      <c r="D142" s="5" t="s">
        <v>112</v>
      </c>
      <c r="E142" s="5" t="s">
        <v>10</v>
      </c>
      <c r="F142" s="5">
        <v>3</v>
      </c>
      <c r="G142" s="5" t="s">
        <v>11</v>
      </c>
      <c r="H142" s="5" t="s">
        <v>12</v>
      </c>
    </row>
    <row r="143" spans="1:8" x14ac:dyDescent="0.2">
      <c r="A143" s="5">
        <v>141</v>
      </c>
      <c r="B143" s="5" t="str">
        <f>"202023341001"</f>
        <v>202023341001</v>
      </c>
      <c r="C143" s="5" t="s">
        <v>161</v>
      </c>
      <c r="D143" s="5" t="s">
        <v>162</v>
      </c>
      <c r="E143" s="5" t="s">
        <v>16</v>
      </c>
      <c r="F143" s="5">
        <v>3</v>
      </c>
      <c r="G143" s="5" t="s">
        <v>11</v>
      </c>
      <c r="H143" s="5" t="s">
        <v>12</v>
      </c>
    </row>
    <row r="144" spans="1:8" x14ac:dyDescent="0.2">
      <c r="A144" s="5">
        <v>142</v>
      </c>
      <c r="B144" s="5" t="str">
        <f>"202023341002"</f>
        <v>202023341002</v>
      </c>
      <c r="C144" s="5" t="s">
        <v>163</v>
      </c>
      <c r="D144" s="5" t="s">
        <v>162</v>
      </c>
      <c r="E144" s="5" t="s">
        <v>16</v>
      </c>
      <c r="F144" s="5">
        <v>3</v>
      </c>
      <c r="G144" s="5" t="s">
        <v>11</v>
      </c>
      <c r="H144" s="5" t="s">
        <v>12</v>
      </c>
    </row>
    <row r="145" spans="1:8" x14ac:dyDescent="0.2">
      <c r="A145" s="5">
        <v>143</v>
      </c>
      <c r="B145" s="5" t="str">
        <f>"202023341003"</f>
        <v>202023341003</v>
      </c>
      <c r="C145" s="5" t="s">
        <v>164</v>
      </c>
      <c r="D145" s="5" t="s">
        <v>162</v>
      </c>
      <c r="E145" s="5" t="s">
        <v>16</v>
      </c>
      <c r="F145" s="5">
        <v>3</v>
      </c>
      <c r="G145" s="5" t="s">
        <v>11</v>
      </c>
      <c r="H145" s="5" t="s">
        <v>12</v>
      </c>
    </row>
    <row r="146" spans="1:8" x14ac:dyDescent="0.2">
      <c r="A146" s="5">
        <v>144</v>
      </c>
      <c r="B146" s="5" t="str">
        <f>"202023341004"</f>
        <v>202023341004</v>
      </c>
      <c r="C146" s="5" t="s">
        <v>165</v>
      </c>
      <c r="D146" s="5" t="s">
        <v>162</v>
      </c>
      <c r="E146" s="5" t="s">
        <v>16</v>
      </c>
      <c r="F146" s="5">
        <v>3</v>
      </c>
      <c r="G146" s="5" t="s">
        <v>11</v>
      </c>
      <c r="H146" s="5" t="s">
        <v>12</v>
      </c>
    </row>
    <row r="147" spans="1:8" x14ac:dyDescent="0.2">
      <c r="A147" s="5">
        <v>145</v>
      </c>
      <c r="B147" s="5" t="str">
        <f>"202033341001"</f>
        <v>202033341001</v>
      </c>
      <c r="C147" s="5" t="s">
        <v>166</v>
      </c>
      <c r="D147" s="5" t="s">
        <v>162</v>
      </c>
      <c r="E147" s="5" t="s">
        <v>10</v>
      </c>
      <c r="F147" s="5">
        <v>3</v>
      </c>
      <c r="G147" s="5" t="s">
        <v>11</v>
      </c>
      <c r="H147" s="5" t="s">
        <v>12</v>
      </c>
    </row>
    <row r="148" spans="1:8" x14ac:dyDescent="0.2">
      <c r="A148" s="5">
        <v>146</v>
      </c>
      <c r="B148" s="5" t="str">
        <f>"202033341002"</f>
        <v>202033341002</v>
      </c>
      <c r="C148" s="5" t="s">
        <v>167</v>
      </c>
      <c r="D148" s="5" t="s">
        <v>162</v>
      </c>
      <c r="E148" s="5" t="s">
        <v>10</v>
      </c>
      <c r="F148" s="5">
        <v>3</v>
      </c>
      <c r="G148" s="5" t="s">
        <v>11</v>
      </c>
      <c r="H148" s="5" t="s">
        <v>12</v>
      </c>
    </row>
    <row r="149" spans="1:8" x14ac:dyDescent="0.2">
      <c r="A149" s="5">
        <v>147</v>
      </c>
      <c r="B149" s="5" t="str">
        <f>"202033341003"</f>
        <v>202033341003</v>
      </c>
      <c r="C149" s="5" t="s">
        <v>168</v>
      </c>
      <c r="D149" s="5" t="s">
        <v>162</v>
      </c>
      <c r="E149" s="5" t="s">
        <v>10</v>
      </c>
      <c r="F149" s="5">
        <v>3</v>
      </c>
      <c r="G149" s="5" t="s">
        <v>11</v>
      </c>
      <c r="H149" s="5" t="s">
        <v>12</v>
      </c>
    </row>
    <row r="150" spans="1:8" x14ac:dyDescent="0.2">
      <c r="A150" s="5">
        <v>148</v>
      </c>
      <c r="B150" s="5" t="str">
        <f>"202033341004"</f>
        <v>202033341004</v>
      </c>
      <c r="C150" s="5" t="s">
        <v>169</v>
      </c>
      <c r="D150" s="5" t="s">
        <v>162</v>
      </c>
      <c r="E150" s="5" t="s">
        <v>10</v>
      </c>
      <c r="F150" s="5">
        <v>3</v>
      </c>
      <c r="G150" s="5" t="s">
        <v>11</v>
      </c>
      <c r="H150" s="5" t="s">
        <v>12</v>
      </c>
    </row>
    <row r="151" spans="1:8" x14ac:dyDescent="0.2">
      <c r="A151" s="5">
        <v>149</v>
      </c>
      <c r="B151" s="5" t="str">
        <f>"202033341005"</f>
        <v>202033341005</v>
      </c>
      <c r="C151" s="5" t="s">
        <v>170</v>
      </c>
      <c r="D151" s="5" t="s">
        <v>162</v>
      </c>
      <c r="E151" s="5" t="s">
        <v>10</v>
      </c>
      <c r="F151" s="5">
        <v>3</v>
      </c>
      <c r="G151" s="5" t="s">
        <v>11</v>
      </c>
      <c r="H151" s="5" t="s">
        <v>12</v>
      </c>
    </row>
    <row r="152" spans="1:8" x14ac:dyDescent="0.2">
      <c r="A152" s="5">
        <v>150</v>
      </c>
      <c r="B152" s="5" t="str">
        <f>"202033341006"</f>
        <v>202033341006</v>
      </c>
      <c r="C152" s="5" t="s">
        <v>171</v>
      </c>
      <c r="D152" s="5" t="s">
        <v>162</v>
      </c>
      <c r="E152" s="5" t="s">
        <v>10</v>
      </c>
      <c r="F152" s="5">
        <v>3</v>
      </c>
      <c r="G152" s="5" t="s">
        <v>11</v>
      </c>
      <c r="H152" s="5" t="s">
        <v>12</v>
      </c>
    </row>
    <row r="153" spans="1:8" x14ac:dyDescent="0.2">
      <c r="A153" s="5">
        <v>151</v>
      </c>
      <c r="B153" s="5" t="str">
        <f>"202033341007"</f>
        <v>202033341007</v>
      </c>
      <c r="C153" s="5" t="s">
        <v>172</v>
      </c>
      <c r="D153" s="5" t="s">
        <v>162</v>
      </c>
      <c r="E153" s="5" t="s">
        <v>10</v>
      </c>
      <c r="F153" s="5">
        <v>3</v>
      </c>
      <c r="G153" s="5" t="s">
        <v>11</v>
      </c>
      <c r="H153" s="5" t="s">
        <v>12</v>
      </c>
    </row>
    <row r="154" spans="1:8" x14ac:dyDescent="0.2">
      <c r="A154" s="5">
        <v>152</v>
      </c>
      <c r="B154" s="5" t="str">
        <f>"202033341008"</f>
        <v>202033341008</v>
      </c>
      <c r="C154" s="5" t="s">
        <v>173</v>
      </c>
      <c r="D154" s="5" t="s">
        <v>162</v>
      </c>
      <c r="E154" s="5" t="s">
        <v>10</v>
      </c>
      <c r="F154" s="5">
        <v>3</v>
      </c>
      <c r="G154" s="5" t="s">
        <v>11</v>
      </c>
      <c r="H154" s="5" t="s">
        <v>12</v>
      </c>
    </row>
    <row r="155" spans="1:8" x14ac:dyDescent="0.2">
      <c r="A155" s="5">
        <v>153</v>
      </c>
      <c r="B155" s="5" t="str">
        <f>"202033341009"</f>
        <v>202033341009</v>
      </c>
      <c r="C155" s="5" t="s">
        <v>174</v>
      </c>
      <c r="D155" s="5" t="s">
        <v>162</v>
      </c>
      <c r="E155" s="5" t="s">
        <v>10</v>
      </c>
      <c r="F155" s="5">
        <v>3</v>
      </c>
      <c r="G155" s="5" t="s">
        <v>11</v>
      </c>
      <c r="H155" s="5" t="s">
        <v>12</v>
      </c>
    </row>
    <row r="156" spans="1:8" x14ac:dyDescent="0.2">
      <c r="A156" s="5">
        <v>154</v>
      </c>
      <c r="B156" s="5" t="str">
        <f>"202033341010"</f>
        <v>202033341010</v>
      </c>
      <c r="C156" s="5" t="s">
        <v>175</v>
      </c>
      <c r="D156" s="5" t="s">
        <v>162</v>
      </c>
      <c r="E156" s="5" t="s">
        <v>10</v>
      </c>
      <c r="F156" s="5">
        <v>3</v>
      </c>
      <c r="G156" s="5" t="s">
        <v>11</v>
      </c>
      <c r="H156" s="5" t="s">
        <v>12</v>
      </c>
    </row>
    <row r="157" spans="1:8" x14ac:dyDescent="0.2">
      <c r="A157" s="5">
        <v>155</v>
      </c>
      <c r="B157" s="5" t="str">
        <f>"202033341011"</f>
        <v>202033341011</v>
      </c>
      <c r="C157" s="5" t="s">
        <v>176</v>
      </c>
      <c r="D157" s="5" t="s">
        <v>162</v>
      </c>
      <c r="E157" s="5" t="s">
        <v>10</v>
      </c>
      <c r="F157" s="5">
        <v>3</v>
      </c>
      <c r="G157" s="5" t="s">
        <v>11</v>
      </c>
      <c r="H157" s="5" t="s">
        <v>12</v>
      </c>
    </row>
    <row r="158" spans="1:8" x14ac:dyDescent="0.2">
      <c r="A158" s="5">
        <v>156</v>
      </c>
      <c r="B158" s="5" t="str">
        <f>"202033341012"</f>
        <v>202033341012</v>
      </c>
      <c r="C158" s="5" t="s">
        <v>177</v>
      </c>
      <c r="D158" s="5" t="s">
        <v>162</v>
      </c>
      <c r="E158" s="5" t="s">
        <v>10</v>
      </c>
      <c r="F158" s="5">
        <v>3</v>
      </c>
      <c r="G158" s="5" t="s">
        <v>11</v>
      </c>
      <c r="H158" s="5" t="s">
        <v>12</v>
      </c>
    </row>
    <row r="159" spans="1:8" x14ac:dyDescent="0.2">
      <c r="A159" s="5">
        <v>157</v>
      </c>
      <c r="B159" s="5" t="str">
        <f>"202033341013"</f>
        <v>202033341013</v>
      </c>
      <c r="C159" s="5" t="s">
        <v>178</v>
      </c>
      <c r="D159" s="5" t="s">
        <v>162</v>
      </c>
      <c r="E159" s="5" t="s">
        <v>10</v>
      </c>
      <c r="F159" s="5">
        <v>3</v>
      </c>
      <c r="G159" s="5" t="s">
        <v>11</v>
      </c>
      <c r="H159" s="5" t="s">
        <v>12</v>
      </c>
    </row>
    <row r="160" spans="1:8" x14ac:dyDescent="0.2">
      <c r="A160" s="5">
        <v>158</v>
      </c>
      <c r="B160" s="5" t="str">
        <f>"202033341014"</f>
        <v>202033341014</v>
      </c>
      <c r="C160" s="5" t="s">
        <v>179</v>
      </c>
      <c r="D160" s="5" t="s">
        <v>162</v>
      </c>
      <c r="E160" s="5" t="s">
        <v>10</v>
      </c>
      <c r="F160" s="5">
        <v>3</v>
      </c>
      <c r="G160" s="5" t="s">
        <v>11</v>
      </c>
      <c r="H160" s="5" t="s">
        <v>12</v>
      </c>
    </row>
    <row r="161" spans="1:8" x14ac:dyDescent="0.2">
      <c r="A161" s="5">
        <v>159</v>
      </c>
      <c r="B161" s="5" t="str">
        <f>"202033341015"</f>
        <v>202033341015</v>
      </c>
      <c r="C161" s="5" t="s">
        <v>180</v>
      </c>
      <c r="D161" s="5" t="s">
        <v>162</v>
      </c>
      <c r="E161" s="5" t="s">
        <v>10</v>
      </c>
      <c r="F161" s="5">
        <v>3</v>
      </c>
      <c r="G161" s="5" t="s">
        <v>11</v>
      </c>
      <c r="H161" s="5" t="s">
        <v>12</v>
      </c>
    </row>
    <row r="162" spans="1:8" x14ac:dyDescent="0.2">
      <c r="A162" s="5">
        <v>160</v>
      </c>
      <c r="B162" s="5" t="str">
        <f>"202033341016"</f>
        <v>202033341016</v>
      </c>
      <c r="C162" s="5" t="s">
        <v>181</v>
      </c>
      <c r="D162" s="5" t="s">
        <v>162</v>
      </c>
      <c r="E162" s="5" t="s">
        <v>10</v>
      </c>
      <c r="F162" s="5">
        <v>3</v>
      </c>
      <c r="G162" s="5" t="s">
        <v>11</v>
      </c>
      <c r="H162" s="5" t="s">
        <v>12</v>
      </c>
    </row>
    <row r="163" spans="1:8" x14ac:dyDescent="0.2">
      <c r="A163" s="5">
        <v>161</v>
      </c>
      <c r="B163" s="5" t="str">
        <f>"202033341017"</f>
        <v>202033341017</v>
      </c>
      <c r="C163" s="5" t="s">
        <v>182</v>
      </c>
      <c r="D163" s="5" t="s">
        <v>162</v>
      </c>
      <c r="E163" s="5" t="s">
        <v>10</v>
      </c>
      <c r="F163" s="5">
        <v>3</v>
      </c>
      <c r="G163" s="5" t="s">
        <v>11</v>
      </c>
      <c r="H163" s="5" t="s">
        <v>12</v>
      </c>
    </row>
    <row r="164" spans="1:8" ht="42.75" x14ac:dyDescent="0.2">
      <c r="A164" s="5">
        <v>162</v>
      </c>
      <c r="B164" s="5" t="str">
        <f>"202023321001"</f>
        <v>202023321001</v>
      </c>
      <c r="C164" s="5" t="s">
        <v>183</v>
      </c>
      <c r="D164" s="5" t="s">
        <v>184</v>
      </c>
      <c r="E164" s="5" t="s">
        <v>16</v>
      </c>
      <c r="F164" s="5">
        <v>3</v>
      </c>
      <c r="G164" s="5" t="s">
        <v>11</v>
      </c>
      <c r="H164" s="5" t="s">
        <v>12</v>
      </c>
    </row>
    <row r="165" spans="1:8" ht="42.75" x14ac:dyDescent="0.2">
      <c r="A165" s="5">
        <v>163</v>
      </c>
      <c r="B165" s="5" t="str">
        <f>"202023321002"</f>
        <v>202023321002</v>
      </c>
      <c r="C165" s="5" t="s">
        <v>185</v>
      </c>
      <c r="D165" s="5" t="s">
        <v>184</v>
      </c>
      <c r="E165" s="5" t="s">
        <v>16</v>
      </c>
      <c r="F165" s="5">
        <v>3</v>
      </c>
      <c r="G165" s="5" t="s">
        <v>11</v>
      </c>
      <c r="H165" s="5" t="s">
        <v>12</v>
      </c>
    </row>
    <row r="166" spans="1:8" ht="42.75" x14ac:dyDescent="0.2">
      <c r="A166" s="5">
        <v>164</v>
      </c>
      <c r="B166" s="5" t="str">
        <f>"202033321001"</f>
        <v>202033321001</v>
      </c>
      <c r="C166" s="5" t="s">
        <v>186</v>
      </c>
      <c r="D166" s="5" t="s">
        <v>184</v>
      </c>
      <c r="E166" s="5" t="s">
        <v>10</v>
      </c>
      <c r="F166" s="5">
        <v>3</v>
      </c>
      <c r="G166" s="5" t="s">
        <v>11</v>
      </c>
      <c r="H166" s="5" t="s">
        <v>12</v>
      </c>
    </row>
    <row r="167" spans="1:8" ht="42.75" x14ac:dyDescent="0.2">
      <c r="A167" s="5">
        <v>165</v>
      </c>
      <c r="B167" s="5" t="str">
        <f>"202033321002"</f>
        <v>202033321002</v>
      </c>
      <c r="C167" s="5" t="s">
        <v>187</v>
      </c>
      <c r="D167" s="5" t="s">
        <v>184</v>
      </c>
      <c r="E167" s="5" t="s">
        <v>10</v>
      </c>
      <c r="F167" s="5">
        <v>3</v>
      </c>
      <c r="G167" s="5" t="s">
        <v>11</v>
      </c>
      <c r="H167" s="5" t="s">
        <v>12</v>
      </c>
    </row>
    <row r="168" spans="1:8" ht="42.75" x14ac:dyDescent="0.2">
      <c r="A168" s="5">
        <v>166</v>
      </c>
      <c r="B168" s="5" t="str">
        <f>"202033321003"</f>
        <v>202033321003</v>
      </c>
      <c r="C168" s="5" t="s">
        <v>188</v>
      </c>
      <c r="D168" s="5" t="s">
        <v>184</v>
      </c>
      <c r="E168" s="5" t="s">
        <v>10</v>
      </c>
      <c r="F168" s="5">
        <v>3</v>
      </c>
      <c r="G168" s="5" t="s">
        <v>11</v>
      </c>
      <c r="H168" s="5" t="s">
        <v>12</v>
      </c>
    </row>
    <row r="169" spans="1:8" ht="42.75" x14ac:dyDescent="0.2">
      <c r="A169" s="5">
        <v>167</v>
      </c>
      <c r="B169" s="5" t="str">
        <f>"202033321004"</f>
        <v>202033321004</v>
      </c>
      <c r="C169" s="5" t="s">
        <v>189</v>
      </c>
      <c r="D169" s="5" t="s">
        <v>184</v>
      </c>
      <c r="E169" s="5" t="s">
        <v>10</v>
      </c>
      <c r="F169" s="5">
        <v>3</v>
      </c>
      <c r="G169" s="5" t="s">
        <v>11</v>
      </c>
      <c r="H169" s="5" t="s">
        <v>12</v>
      </c>
    </row>
    <row r="170" spans="1:8" ht="42.75" x14ac:dyDescent="0.2">
      <c r="A170" s="5">
        <v>168</v>
      </c>
      <c r="B170" s="5" t="str">
        <f>"202033321005"</f>
        <v>202033321005</v>
      </c>
      <c r="C170" s="5" t="s">
        <v>190</v>
      </c>
      <c r="D170" s="5" t="s">
        <v>184</v>
      </c>
      <c r="E170" s="5" t="s">
        <v>10</v>
      </c>
      <c r="F170" s="5">
        <v>3</v>
      </c>
      <c r="G170" s="5" t="s">
        <v>11</v>
      </c>
      <c r="H170" s="5" t="s">
        <v>12</v>
      </c>
    </row>
    <row r="171" spans="1:8" ht="42.75" x14ac:dyDescent="0.2">
      <c r="A171" s="5">
        <v>169</v>
      </c>
      <c r="B171" s="5" t="str">
        <f>"202033321006"</f>
        <v>202033321006</v>
      </c>
      <c r="C171" s="5" t="s">
        <v>191</v>
      </c>
      <c r="D171" s="5" t="s">
        <v>184</v>
      </c>
      <c r="E171" s="5" t="s">
        <v>10</v>
      </c>
      <c r="F171" s="5">
        <v>3</v>
      </c>
      <c r="G171" s="5" t="s">
        <v>11</v>
      </c>
      <c r="H171" s="5" t="s">
        <v>12</v>
      </c>
    </row>
    <row r="172" spans="1:8" ht="42.75" x14ac:dyDescent="0.2">
      <c r="A172" s="5">
        <v>170</v>
      </c>
      <c r="B172" s="5" t="str">
        <f>"202033321007"</f>
        <v>202033321007</v>
      </c>
      <c r="C172" s="5" t="s">
        <v>192</v>
      </c>
      <c r="D172" s="5" t="s">
        <v>184</v>
      </c>
      <c r="E172" s="5" t="s">
        <v>10</v>
      </c>
      <c r="F172" s="5">
        <v>3</v>
      </c>
      <c r="G172" s="5" t="s">
        <v>11</v>
      </c>
      <c r="H172" s="5" t="s">
        <v>12</v>
      </c>
    </row>
    <row r="173" spans="1:8" ht="42.75" x14ac:dyDescent="0.2">
      <c r="A173" s="5">
        <v>171</v>
      </c>
      <c r="B173" s="5" t="str">
        <f>"202033321008"</f>
        <v>202033321008</v>
      </c>
      <c r="C173" s="5" t="s">
        <v>193</v>
      </c>
      <c r="D173" s="5" t="s">
        <v>184</v>
      </c>
      <c r="E173" s="5" t="s">
        <v>10</v>
      </c>
      <c r="F173" s="5">
        <v>3</v>
      </c>
      <c r="G173" s="5" t="s">
        <v>11</v>
      </c>
      <c r="H173" s="5" t="s">
        <v>12</v>
      </c>
    </row>
    <row r="174" spans="1:8" x14ac:dyDescent="0.2">
      <c r="A174" s="5">
        <v>172</v>
      </c>
      <c r="B174" s="5" t="str">
        <f>"202023331001"</f>
        <v>202023331001</v>
      </c>
      <c r="C174" s="5" t="s">
        <v>194</v>
      </c>
      <c r="D174" s="5" t="s">
        <v>195</v>
      </c>
      <c r="E174" s="5" t="s">
        <v>16</v>
      </c>
      <c r="F174" s="5">
        <v>3</v>
      </c>
      <c r="G174" s="5" t="s">
        <v>11</v>
      </c>
      <c r="H174" s="5" t="s">
        <v>12</v>
      </c>
    </row>
    <row r="175" spans="1:8" x14ac:dyDescent="0.2">
      <c r="A175" s="5">
        <v>173</v>
      </c>
      <c r="B175" s="5" t="str">
        <f>"202023331002"</f>
        <v>202023331002</v>
      </c>
      <c r="C175" s="5" t="s">
        <v>196</v>
      </c>
      <c r="D175" s="5" t="s">
        <v>195</v>
      </c>
      <c r="E175" s="5" t="s">
        <v>16</v>
      </c>
      <c r="F175" s="5">
        <v>3</v>
      </c>
      <c r="G175" s="5" t="s">
        <v>11</v>
      </c>
      <c r="H175" s="5" t="s">
        <v>12</v>
      </c>
    </row>
    <row r="176" spans="1:8" x14ac:dyDescent="0.2">
      <c r="A176" s="5">
        <v>174</v>
      </c>
      <c r="B176" s="5" t="str">
        <f>"202023331003"</f>
        <v>202023331003</v>
      </c>
      <c r="C176" s="5" t="s">
        <v>197</v>
      </c>
      <c r="D176" s="5" t="s">
        <v>195</v>
      </c>
      <c r="E176" s="5" t="s">
        <v>16</v>
      </c>
      <c r="F176" s="5">
        <v>3</v>
      </c>
      <c r="G176" s="5" t="s">
        <v>11</v>
      </c>
      <c r="H176" s="5" t="s">
        <v>12</v>
      </c>
    </row>
    <row r="177" spans="1:8" x14ac:dyDescent="0.2">
      <c r="A177" s="5">
        <v>175</v>
      </c>
      <c r="B177" s="5" t="str">
        <f>"202023331004"</f>
        <v>202023331004</v>
      </c>
      <c r="C177" s="5" t="s">
        <v>198</v>
      </c>
      <c r="D177" s="5" t="s">
        <v>195</v>
      </c>
      <c r="E177" s="5" t="s">
        <v>16</v>
      </c>
      <c r="F177" s="5">
        <v>3</v>
      </c>
      <c r="G177" s="5" t="s">
        <v>11</v>
      </c>
      <c r="H177" s="5" t="s">
        <v>12</v>
      </c>
    </row>
    <row r="178" spans="1:8" x14ac:dyDescent="0.2">
      <c r="A178" s="5">
        <v>176</v>
      </c>
      <c r="B178" s="5" t="str">
        <f>"202023331005"</f>
        <v>202023331005</v>
      </c>
      <c r="C178" s="5" t="s">
        <v>199</v>
      </c>
      <c r="D178" s="5" t="s">
        <v>195</v>
      </c>
      <c r="E178" s="5" t="s">
        <v>16</v>
      </c>
      <c r="F178" s="5">
        <v>3</v>
      </c>
      <c r="G178" s="5" t="s">
        <v>11</v>
      </c>
      <c r="H178" s="5" t="s">
        <v>12</v>
      </c>
    </row>
    <row r="179" spans="1:8" x14ac:dyDescent="0.2">
      <c r="A179" s="5">
        <v>177</v>
      </c>
      <c r="B179" s="5" t="str">
        <f>"202023331006"</f>
        <v>202023331006</v>
      </c>
      <c r="C179" s="5" t="s">
        <v>200</v>
      </c>
      <c r="D179" s="5" t="s">
        <v>195</v>
      </c>
      <c r="E179" s="5" t="s">
        <v>16</v>
      </c>
      <c r="F179" s="5">
        <v>3</v>
      </c>
      <c r="G179" s="5" t="s">
        <v>11</v>
      </c>
      <c r="H179" s="5" t="s">
        <v>12</v>
      </c>
    </row>
    <row r="180" spans="1:8" x14ac:dyDescent="0.2">
      <c r="A180" s="5">
        <v>178</v>
      </c>
      <c r="B180" s="5" t="str">
        <f>"202023331007"</f>
        <v>202023331007</v>
      </c>
      <c r="C180" s="5" t="s">
        <v>201</v>
      </c>
      <c r="D180" s="5" t="s">
        <v>195</v>
      </c>
      <c r="E180" s="5" t="s">
        <v>16</v>
      </c>
      <c r="F180" s="5">
        <v>3</v>
      </c>
      <c r="G180" s="5" t="s">
        <v>11</v>
      </c>
      <c r="H180" s="5" t="s">
        <v>12</v>
      </c>
    </row>
    <row r="181" spans="1:8" x14ac:dyDescent="0.2">
      <c r="A181" s="5">
        <v>179</v>
      </c>
      <c r="B181" s="5" t="str">
        <f>"202033331001"</f>
        <v>202033331001</v>
      </c>
      <c r="C181" s="5" t="s">
        <v>202</v>
      </c>
      <c r="D181" s="5" t="s">
        <v>195</v>
      </c>
      <c r="E181" s="5" t="s">
        <v>10</v>
      </c>
      <c r="F181" s="5">
        <v>3</v>
      </c>
      <c r="G181" s="5" t="s">
        <v>11</v>
      </c>
      <c r="H181" s="5" t="s">
        <v>12</v>
      </c>
    </row>
    <row r="182" spans="1:8" x14ac:dyDescent="0.2">
      <c r="A182" s="5">
        <v>180</v>
      </c>
      <c r="B182" s="5" t="str">
        <f>"202033331002"</f>
        <v>202033331002</v>
      </c>
      <c r="C182" s="5" t="s">
        <v>203</v>
      </c>
      <c r="D182" s="5" t="s">
        <v>195</v>
      </c>
      <c r="E182" s="5" t="s">
        <v>10</v>
      </c>
      <c r="F182" s="5">
        <v>3</v>
      </c>
      <c r="G182" s="5" t="s">
        <v>11</v>
      </c>
      <c r="H182" s="5" t="s">
        <v>12</v>
      </c>
    </row>
    <row r="183" spans="1:8" x14ac:dyDescent="0.2">
      <c r="A183" s="5">
        <v>181</v>
      </c>
      <c r="B183" s="5" t="str">
        <f>"202033331003"</f>
        <v>202033331003</v>
      </c>
      <c r="C183" s="5" t="s">
        <v>204</v>
      </c>
      <c r="D183" s="5" t="s">
        <v>195</v>
      </c>
      <c r="E183" s="5" t="s">
        <v>10</v>
      </c>
      <c r="F183" s="5">
        <v>3</v>
      </c>
      <c r="G183" s="5" t="s">
        <v>11</v>
      </c>
      <c r="H183" s="5" t="s">
        <v>12</v>
      </c>
    </row>
    <row r="184" spans="1:8" x14ac:dyDescent="0.2">
      <c r="A184" s="5">
        <v>182</v>
      </c>
      <c r="B184" s="5" t="str">
        <f>"202033331004"</f>
        <v>202033331004</v>
      </c>
      <c r="C184" s="5" t="s">
        <v>205</v>
      </c>
      <c r="D184" s="5" t="s">
        <v>195</v>
      </c>
      <c r="E184" s="5" t="s">
        <v>10</v>
      </c>
      <c r="F184" s="5">
        <v>3</v>
      </c>
      <c r="G184" s="5" t="s">
        <v>11</v>
      </c>
      <c r="H184" s="5" t="s">
        <v>12</v>
      </c>
    </row>
    <row r="185" spans="1:8" x14ac:dyDescent="0.2">
      <c r="A185" s="5">
        <v>183</v>
      </c>
      <c r="B185" s="5" t="str">
        <f>"202033331005"</f>
        <v>202033331005</v>
      </c>
      <c r="C185" s="5" t="s">
        <v>206</v>
      </c>
      <c r="D185" s="5" t="s">
        <v>195</v>
      </c>
      <c r="E185" s="5" t="s">
        <v>10</v>
      </c>
      <c r="F185" s="5">
        <v>3</v>
      </c>
      <c r="G185" s="5" t="s">
        <v>11</v>
      </c>
      <c r="H185" s="5" t="s">
        <v>12</v>
      </c>
    </row>
    <row r="186" spans="1:8" x14ac:dyDescent="0.2">
      <c r="A186" s="5">
        <v>184</v>
      </c>
      <c r="B186" s="5" t="str">
        <f>"202033331006"</f>
        <v>202033331006</v>
      </c>
      <c r="C186" s="5" t="s">
        <v>207</v>
      </c>
      <c r="D186" s="5" t="s">
        <v>195</v>
      </c>
      <c r="E186" s="5" t="s">
        <v>10</v>
      </c>
      <c r="F186" s="5">
        <v>3</v>
      </c>
      <c r="G186" s="5" t="s">
        <v>11</v>
      </c>
      <c r="H186" s="5" t="s">
        <v>12</v>
      </c>
    </row>
    <row r="187" spans="1:8" x14ac:dyDescent="0.2">
      <c r="A187" s="5">
        <v>185</v>
      </c>
      <c r="B187" s="5" t="str">
        <f>"202033331007"</f>
        <v>202033331007</v>
      </c>
      <c r="C187" s="5" t="s">
        <v>208</v>
      </c>
      <c r="D187" s="5" t="s">
        <v>195</v>
      </c>
      <c r="E187" s="5" t="s">
        <v>10</v>
      </c>
      <c r="F187" s="5">
        <v>3</v>
      </c>
      <c r="G187" s="5" t="s">
        <v>11</v>
      </c>
      <c r="H187" s="5" t="s">
        <v>12</v>
      </c>
    </row>
    <row r="188" spans="1:8" x14ac:dyDescent="0.2">
      <c r="A188" s="5">
        <v>186</v>
      </c>
      <c r="B188" s="5" t="str">
        <f>"202033331008"</f>
        <v>202033331008</v>
      </c>
      <c r="C188" s="5" t="s">
        <v>209</v>
      </c>
      <c r="D188" s="5" t="s">
        <v>195</v>
      </c>
      <c r="E188" s="5" t="s">
        <v>10</v>
      </c>
      <c r="F188" s="5">
        <v>3</v>
      </c>
      <c r="G188" s="5" t="s">
        <v>11</v>
      </c>
      <c r="H188" s="5" t="s">
        <v>12</v>
      </c>
    </row>
    <row r="189" spans="1:8" x14ac:dyDescent="0.2">
      <c r="A189" s="5">
        <v>187</v>
      </c>
      <c r="B189" s="5" t="str">
        <f>"202033331009"</f>
        <v>202033331009</v>
      </c>
      <c r="C189" s="5" t="s">
        <v>210</v>
      </c>
      <c r="D189" s="5" t="s">
        <v>195</v>
      </c>
      <c r="E189" s="5" t="s">
        <v>10</v>
      </c>
      <c r="F189" s="5">
        <v>3</v>
      </c>
      <c r="G189" s="5" t="s">
        <v>11</v>
      </c>
      <c r="H189" s="5" t="s">
        <v>12</v>
      </c>
    </row>
    <row r="190" spans="1:8" x14ac:dyDescent="0.2">
      <c r="A190" s="5">
        <v>188</v>
      </c>
      <c r="B190" s="5" t="str">
        <f>"202033331010"</f>
        <v>202033331010</v>
      </c>
      <c r="C190" s="5" t="s">
        <v>211</v>
      </c>
      <c r="D190" s="5" t="s">
        <v>195</v>
      </c>
      <c r="E190" s="5" t="s">
        <v>10</v>
      </c>
      <c r="F190" s="5">
        <v>3</v>
      </c>
      <c r="G190" s="5" t="s">
        <v>11</v>
      </c>
      <c r="H190" s="5" t="s">
        <v>12</v>
      </c>
    </row>
    <row r="191" spans="1:8" x14ac:dyDescent="0.2">
      <c r="A191" s="5">
        <v>189</v>
      </c>
      <c r="B191" s="5" t="str">
        <f>"202033331011"</f>
        <v>202033331011</v>
      </c>
      <c r="C191" s="5" t="s">
        <v>212</v>
      </c>
      <c r="D191" s="5" t="s">
        <v>195</v>
      </c>
      <c r="E191" s="5" t="s">
        <v>10</v>
      </c>
      <c r="F191" s="5">
        <v>3</v>
      </c>
      <c r="G191" s="5" t="s">
        <v>11</v>
      </c>
      <c r="H191" s="5" t="s">
        <v>12</v>
      </c>
    </row>
    <row r="192" spans="1:8" x14ac:dyDescent="0.2">
      <c r="A192" s="5">
        <v>190</v>
      </c>
      <c r="B192" s="5" t="str">
        <f>"202033331012"</f>
        <v>202033331012</v>
      </c>
      <c r="C192" s="5" t="s">
        <v>213</v>
      </c>
      <c r="D192" s="5" t="s">
        <v>195</v>
      </c>
      <c r="E192" s="5" t="s">
        <v>10</v>
      </c>
      <c r="F192" s="5">
        <v>3</v>
      </c>
      <c r="G192" s="5" t="s">
        <v>11</v>
      </c>
      <c r="H192" s="5" t="s">
        <v>12</v>
      </c>
    </row>
    <row r="193" spans="1:8" x14ac:dyDescent="0.2">
      <c r="A193" s="5">
        <v>191</v>
      </c>
      <c r="B193" s="5" t="str">
        <f>"202033331013"</f>
        <v>202033331013</v>
      </c>
      <c r="C193" s="5" t="s">
        <v>214</v>
      </c>
      <c r="D193" s="5" t="s">
        <v>195</v>
      </c>
      <c r="E193" s="5" t="s">
        <v>10</v>
      </c>
      <c r="F193" s="5">
        <v>3</v>
      </c>
      <c r="G193" s="5" t="s">
        <v>11</v>
      </c>
      <c r="H193" s="5" t="s">
        <v>12</v>
      </c>
    </row>
    <row r="194" spans="1:8" x14ac:dyDescent="0.2">
      <c r="A194" s="5">
        <v>192</v>
      </c>
      <c r="B194" s="5" t="str">
        <f>"202033331014"</f>
        <v>202033331014</v>
      </c>
      <c r="C194" s="5" t="s">
        <v>215</v>
      </c>
      <c r="D194" s="5" t="s">
        <v>195</v>
      </c>
      <c r="E194" s="5" t="s">
        <v>10</v>
      </c>
      <c r="F194" s="5">
        <v>3</v>
      </c>
      <c r="G194" s="5" t="s">
        <v>11</v>
      </c>
      <c r="H194" s="5" t="s">
        <v>12</v>
      </c>
    </row>
    <row r="195" spans="1:8" x14ac:dyDescent="0.2">
      <c r="A195" s="5">
        <v>193</v>
      </c>
      <c r="B195" s="5" t="str">
        <f>"202033331015"</f>
        <v>202033331015</v>
      </c>
      <c r="C195" s="5" t="s">
        <v>216</v>
      </c>
      <c r="D195" s="5" t="s">
        <v>195</v>
      </c>
      <c r="E195" s="5" t="s">
        <v>10</v>
      </c>
      <c r="F195" s="5">
        <v>3</v>
      </c>
      <c r="G195" s="5" t="s">
        <v>11</v>
      </c>
      <c r="H195" s="5" t="s">
        <v>12</v>
      </c>
    </row>
    <row r="196" spans="1:8" x14ac:dyDescent="0.2">
      <c r="A196" s="5">
        <v>194</v>
      </c>
      <c r="B196" s="5" t="str">
        <f>"202033331016"</f>
        <v>202033331016</v>
      </c>
      <c r="C196" s="5" t="s">
        <v>217</v>
      </c>
      <c r="D196" s="5" t="s">
        <v>195</v>
      </c>
      <c r="E196" s="5" t="s">
        <v>10</v>
      </c>
      <c r="F196" s="5">
        <v>3</v>
      </c>
      <c r="G196" s="5" t="s">
        <v>11</v>
      </c>
      <c r="H196" s="5" t="s">
        <v>12</v>
      </c>
    </row>
    <row r="197" spans="1:8" x14ac:dyDescent="0.2">
      <c r="A197" s="5">
        <v>195</v>
      </c>
      <c r="B197" s="5" t="str">
        <f>"202033336001"</f>
        <v>202033336001</v>
      </c>
      <c r="C197" s="5" t="s">
        <v>218</v>
      </c>
      <c r="D197" s="5" t="s">
        <v>195</v>
      </c>
      <c r="E197" s="5" t="s">
        <v>10</v>
      </c>
      <c r="F197" s="5">
        <v>3</v>
      </c>
      <c r="G197" s="5" t="s">
        <v>11</v>
      </c>
      <c r="H197" s="5" t="s">
        <v>83</v>
      </c>
    </row>
    <row r="198" spans="1:8" x14ac:dyDescent="0.2">
      <c r="A198" s="5">
        <v>196</v>
      </c>
      <c r="B198" s="5" t="str">
        <f>"202023241001"</f>
        <v>202023241001</v>
      </c>
      <c r="C198" s="5" t="s">
        <v>219</v>
      </c>
      <c r="D198" s="5" t="s">
        <v>220</v>
      </c>
      <c r="E198" s="5" t="s">
        <v>16</v>
      </c>
      <c r="F198" s="5">
        <v>3</v>
      </c>
      <c r="G198" s="5" t="s">
        <v>11</v>
      </c>
      <c r="H198" s="5" t="s">
        <v>12</v>
      </c>
    </row>
    <row r="199" spans="1:8" x14ac:dyDescent="0.2">
      <c r="A199" s="5">
        <v>197</v>
      </c>
      <c r="B199" s="5" t="str">
        <f>"202023241002"</f>
        <v>202023241002</v>
      </c>
      <c r="C199" s="5" t="s">
        <v>221</v>
      </c>
      <c r="D199" s="5" t="s">
        <v>220</v>
      </c>
      <c r="E199" s="5" t="s">
        <v>16</v>
      </c>
      <c r="F199" s="5">
        <v>3</v>
      </c>
      <c r="G199" s="5" t="s">
        <v>11</v>
      </c>
      <c r="H199" s="5" t="s">
        <v>12</v>
      </c>
    </row>
    <row r="200" spans="1:8" x14ac:dyDescent="0.2">
      <c r="A200" s="5">
        <v>198</v>
      </c>
      <c r="B200" s="5" t="str">
        <f>"202023241003"</f>
        <v>202023241003</v>
      </c>
      <c r="C200" s="5" t="s">
        <v>222</v>
      </c>
      <c r="D200" s="5" t="s">
        <v>220</v>
      </c>
      <c r="E200" s="5" t="s">
        <v>16</v>
      </c>
      <c r="F200" s="5">
        <v>3</v>
      </c>
      <c r="G200" s="5" t="s">
        <v>11</v>
      </c>
      <c r="H200" s="5" t="s">
        <v>12</v>
      </c>
    </row>
    <row r="201" spans="1:8" x14ac:dyDescent="0.2">
      <c r="A201" s="5">
        <v>199</v>
      </c>
      <c r="B201" s="5" t="str">
        <f>"202023241004"</f>
        <v>202023241004</v>
      </c>
      <c r="C201" s="5" t="s">
        <v>223</v>
      </c>
      <c r="D201" s="5" t="s">
        <v>220</v>
      </c>
      <c r="E201" s="5" t="s">
        <v>16</v>
      </c>
      <c r="F201" s="5">
        <v>3</v>
      </c>
      <c r="G201" s="5" t="s">
        <v>11</v>
      </c>
      <c r="H201" s="5" t="s">
        <v>12</v>
      </c>
    </row>
    <row r="202" spans="1:8" x14ac:dyDescent="0.2">
      <c r="A202" s="5">
        <v>200</v>
      </c>
      <c r="B202" s="5" t="str">
        <f>"202023241005"</f>
        <v>202023241005</v>
      </c>
      <c r="C202" s="5" t="s">
        <v>224</v>
      </c>
      <c r="D202" s="5" t="s">
        <v>220</v>
      </c>
      <c r="E202" s="5" t="s">
        <v>16</v>
      </c>
      <c r="F202" s="5">
        <v>3</v>
      </c>
      <c r="G202" s="5" t="s">
        <v>11</v>
      </c>
      <c r="H202" s="5" t="s">
        <v>12</v>
      </c>
    </row>
    <row r="203" spans="1:8" x14ac:dyDescent="0.2">
      <c r="A203" s="5">
        <v>201</v>
      </c>
      <c r="B203" s="5" t="str">
        <f>"202023241006"</f>
        <v>202023241006</v>
      </c>
      <c r="C203" s="5" t="s">
        <v>225</v>
      </c>
      <c r="D203" s="5" t="s">
        <v>220</v>
      </c>
      <c r="E203" s="5" t="s">
        <v>16</v>
      </c>
      <c r="F203" s="5">
        <v>3</v>
      </c>
      <c r="G203" s="5" t="s">
        <v>11</v>
      </c>
      <c r="H203" s="5" t="s">
        <v>12</v>
      </c>
    </row>
    <row r="204" spans="1:8" x14ac:dyDescent="0.2">
      <c r="A204" s="5">
        <v>202</v>
      </c>
      <c r="B204" s="5" t="str">
        <f>"202033241001"</f>
        <v>202033241001</v>
      </c>
      <c r="C204" s="5" t="s">
        <v>226</v>
      </c>
      <c r="D204" s="5" t="s">
        <v>220</v>
      </c>
      <c r="E204" s="5" t="s">
        <v>10</v>
      </c>
      <c r="F204" s="5">
        <v>3</v>
      </c>
      <c r="G204" s="5" t="s">
        <v>11</v>
      </c>
      <c r="H204" s="5" t="s">
        <v>12</v>
      </c>
    </row>
    <row r="205" spans="1:8" x14ac:dyDescent="0.2">
      <c r="A205" s="5">
        <v>203</v>
      </c>
      <c r="B205" s="5" t="str">
        <f>"202033241002"</f>
        <v>202033241002</v>
      </c>
      <c r="C205" s="5" t="s">
        <v>227</v>
      </c>
      <c r="D205" s="5" t="s">
        <v>220</v>
      </c>
      <c r="E205" s="5" t="s">
        <v>10</v>
      </c>
      <c r="F205" s="5">
        <v>3</v>
      </c>
      <c r="G205" s="5" t="s">
        <v>11</v>
      </c>
      <c r="H205" s="5" t="s">
        <v>12</v>
      </c>
    </row>
    <row r="206" spans="1:8" x14ac:dyDescent="0.2">
      <c r="A206" s="5">
        <v>204</v>
      </c>
      <c r="B206" s="5" t="str">
        <f>"202033241003"</f>
        <v>202033241003</v>
      </c>
      <c r="C206" s="5" t="s">
        <v>228</v>
      </c>
      <c r="D206" s="5" t="s">
        <v>220</v>
      </c>
      <c r="E206" s="5" t="s">
        <v>10</v>
      </c>
      <c r="F206" s="5">
        <v>3</v>
      </c>
      <c r="G206" s="5" t="s">
        <v>11</v>
      </c>
      <c r="H206" s="5" t="s">
        <v>12</v>
      </c>
    </row>
    <row r="207" spans="1:8" x14ac:dyDescent="0.2">
      <c r="A207" s="5">
        <v>205</v>
      </c>
      <c r="B207" s="5" t="str">
        <f>"202033241004"</f>
        <v>202033241004</v>
      </c>
      <c r="C207" s="5" t="s">
        <v>229</v>
      </c>
      <c r="D207" s="5" t="s">
        <v>220</v>
      </c>
      <c r="E207" s="5" t="s">
        <v>10</v>
      </c>
      <c r="F207" s="5">
        <v>3</v>
      </c>
      <c r="G207" s="5" t="s">
        <v>11</v>
      </c>
      <c r="H207" s="5" t="s">
        <v>12</v>
      </c>
    </row>
    <row r="208" spans="1:8" x14ac:dyDescent="0.2">
      <c r="A208" s="5">
        <v>206</v>
      </c>
      <c r="B208" s="5" t="str">
        <f>"202033241005"</f>
        <v>202033241005</v>
      </c>
      <c r="C208" s="5" t="s">
        <v>230</v>
      </c>
      <c r="D208" s="5" t="s">
        <v>220</v>
      </c>
      <c r="E208" s="5" t="s">
        <v>10</v>
      </c>
      <c r="F208" s="5">
        <v>3</v>
      </c>
      <c r="G208" s="5" t="s">
        <v>11</v>
      </c>
      <c r="H208" s="5" t="s">
        <v>12</v>
      </c>
    </row>
    <row r="209" spans="1:8" x14ac:dyDescent="0.2">
      <c r="A209" s="5">
        <v>207</v>
      </c>
      <c r="B209" s="5" t="str">
        <f>"202033241006"</f>
        <v>202033241006</v>
      </c>
      <c r="C209" s="5" t="s">
        <v>231</v>
      </c>
      <c r="D209" s="5" t="s">
        <v>220</v>
      </c>
      <c r="E209" s="5" t="s">
        <v>10</v>
      </c>
      <c r="F209" s="5">
        <v>3</v>
      </c>
      <c r="G209" s="5" t="s">
        <v>11</v>
      </c>
      <c r="H209" s="5" t="s">
        <v>12</v>
      </c>
    </row>
    <row r="210" spans="1:8" x14ac:dyDescent="0.2">
      <c r="A210" s="5">
        <v>208</v>
      </c>
      <c r="B210" s="5" t="str">
        <f>"202033241007"</f>
        <v>202033241007</v>
      </c>
      <c r="C210" s="5" t="s">
        <v>232</v>
      </c>
      <c r="D210" s="5" t="s">
        <v>220</v>
      </c>
      <c r="E210" s="5" t="s">
        <v>10</v>
      </c>
      <c r="F210" s="5">
        <v>3</v>
      </c>
      <c r="G210" s="5" t="s">
        <v>11</v>
      </c>
      <c r="H210" s="5" t="s">
        <v>12</v>
      </c>
    </row>
    <row r="211" spans="1:8" x14ac:dyDescent="0.2">
      <c r="A211" s="5">
        <v>209</v>
      </c>
      <c r="B211" s="5" t="str">
        <f>"202033241008"</f>
        <v>202033241008</v>
      </c>
      <c r="C211" s="5" t="s">
        <v>233</v>
      </c>
      <c r="D211" s="5" t="s">
        <v>220</v>
      </c>
      <c r="E211" s="5" t="s">
        <v>10</v>
      </c>
      <c r="F211" s="5">
        <v>3</v>
      </c>
      <c r="G211" s="5" t="s">
        <v>11</v>
      </c>
      <c r="H211" s="5" t="s">
        <v>12</v>
      </c>
    </row>
    <row r="212" spans="1:8" x14ac:dyDescent="0.2">
      <c r="A212" s="5">
        <v>210</v>
      </c>
      <c r="B212" s="5" t="str">
        <f>"202033241009"</f>
        <v>202033241009</v>
      </c>
      <c r="C212" s="5" t="s">
        <v>234</v>
      </c>
      <c r="D212" s="5" t="s">
        <v>220</v>
      </c>
      <c r="E212" s="5" t="s">
        <v>10</v>
      </c>
      <c r="F212" s="5">
        <v>3</v>
      </c>
      <c r="G212" s="5" t="s">
        <v>11</v>
      </c>
      <c r="H212" s="5" t="s">
        <v>12</v>
      </c>
    </row>
    <row r="213" spans="1:8" x14ac:dyDescent="0.2">
      <c r="A213" s="5">
        <v>211</v>
      </c>
      <c r="B213" s="5" t="str">
        <f>"202033241010"</f>
        <v>202033241010</v>
      </c>
      <c r="C213" s="5" t="s">
        <v>235</v>
      </c>
      <c r="D213" s="5" t="s">
        <v>220</v>
      </c>
      <c r="E213" s="5" t="s">
        <v>10</v>
      </c>
      <c r="F213" s="5">
        <v>3</v>
      </c>
      <c r="G213" s="5" t="s">
        <v>11</v>
      </c>
      <c r="H213" s="5" t="s">
        <v>12</v>
      </c>
    </row>
    <row r="214" spans="1:8" x14ac:dyDescent="0.2">
      <c r="A214" s="5">
        <v>212</v>
      </c>
      <c r="B214" s="5" t="str">
        <f>"202033241011"</f>
        <v>202033241011</v>
      </c>
      <c r="C214" s="5" t="s">
        <v>130</v>
      </c>
      <c r="D214" s="5" t="s">
        <v>220</v>
      </c>
      <c r="E214" s="5" t="s">
        <v>10</v>
      </c>
      <c r="F214" s="5">
        <v>3</v>
      </c>
      <c r="G214" s="5" t="s">
        <v>11</v>
      </c>
      <c r="H214" s="5" t="s">
        <v>12</v>
      </c>
    </row>
    <row r="215" spans="1:8" x14ac:dyDescent="0.2">
      <c r="A215" s="5">
        <v>213</v>
      </c>
      <c r="B215" s="5" t="str">
        <f>"202033241012"</f>
        <v>202033241012</v>
      </c>
      <c r="C215" s="5" t="s">
        <v>236</v>
      </c>
      <c r="D215" s="5" t="s">
        <v>220</v>
      </c>
      <c r="E215" s="5" t="s">
        <v>10</v>
      </c>
      <c r="F215" s="5">
        <v>3</v>
      </c>
      <c r="G215" s="5" t="s">
        <v>11</v>
      </c>
      <c r="H215" s="5" t="s">
        <v>12</v>
      </c>
    </row>
    <row r="216" spans="1:8" x14ac:dyDescent="0.2">
      <c r="A216" s="5">
        <v>214</v>
      </c>
      <c r="B216" s="5" t="str">
        <f>"202033241013"</f>
        <v>202033241013</v>
      </c>
      <c r="C216" s="5" t="s">
        <v>237</v>
      </c>
      <c r="D216" s="5" t="s">
        <v>220</v>
      </c>
      <c r="E216" s="5" t="s">
        <v>10</v>
      </c>
      <c r="F216" s="5">
        <v>3</v>
      </c>
      <c r="G216" s="5" t="s">
        <v>11</v>
      </c>
      <c r="H216" s="5" t="s">
        <v>12</v>
      </c>
    </row>
    <row r="217" spans="1:8" x14ac:dyDescent="0.2">
      <c r="A217" s="5">
        <v>215</v>
      </c>
      <c r="B217" s="5" t="str">
        <f>"202033241014"</f>
        <v>202033241014</v>
      </c>
      <c r="C217" s="5" t="s">
        <v>238</v>
      </c>
      <c r="D217" s="5" t="s">
        <v>220</v>
      </c>
      <c r="E217" s="5" t="s">
        <v>10</v>
      </c>
      <c r="F217" s="5">
        <v>3</v>
      </c>
      <c r="G217" s="5" t="s">
        <v>11</v>
      </c>
      <c r="H217" s="5" t="s">
        <v>12</v>
      </c>
    </row>
    <row r="218" spans="1:8" x14ac:dyDescent="0.2">
      <c r="A218" s="5">
        <v>216</v>
      </c>
      <c r="B218" s="5" t="str">
        <f>"202033241015"</f>
        <v>202033241015</v>
      </c>
      <c r="C218" s="5" t="s">
        <v>239</v>
      </c>
      <c r="D218" s="5" t="s">
        <v>220</v>
      </c>
      <c r="E218" s="5" t="s">
        <v>10</v>
      </c>
      <c r="F218" s="5">
        <v>3</v>
      </c>
      <c r="G218" s="5" t="s">
        <v>11</v>
      </c>
      <c r="H218" s="5" t="s">
        <v>12</v>
      </c>
    </row>
    <row r="219" spans="1:8" x14ac:dyDescent="0.2">
      <c r="A219" s="5">
        <v>217</v>
      </c>
      <c r="B219" s="5" t="str">
        <f>"202033241016"</f>
        <v>202033241016</v>
      </c>
      <c r="C219" s="5" t="s">
        <v>240</v>
      </c>
      <c r="D219" s="5" t="s">
        <v>220</v>
      </c>
      <c r="E219" s="5" t="s">
        <v>10</v>
      </c>
      <c r="F219" s="5">
        <v>3</v>
      </c>
      <c r="G219" s="5" t="s">
        <v>11</v>
      </c>
      <c r="H219" s="5" t="s">
        <v>12</v>
      </c>
    </row>
    <row r="220" spans="1:8" x14ac:dyDescent="0.2">
      <c r="A220" s="5">
        <v>218</v>
      </c>
      <c r="B220" s="5" t="str">
        <f>"202033241017"</f>
        <v>202033241017</v>
      </c>
      <c r="C220" s="5" t="s">
        <v>241</v>
      </c>
      <c r="D220" s="5" t="s">
        <v>220</v>
      </c>
      <c r="E220" s="5" t="s">
        <v>10</v>
      </c>
      <c r="F220" s="5">
        <v>3</v>
      </c>
      <c r="G220" s="5" t="s">
        <v>11</v>
      </c>
      <c r="H220" s="5" t="s">
        <v>12</v>
      </c>
    </row>
    <row r="221" spans="1:8" x14ac:dyDescent="0.2">
      <c r="A221" s="5">
        <v>219</v>
      </c>
      <c r="B221" s="5" t="str">
        <f>"202033241018"</f>
        <v>202033241018</v>
      </c>
      <c r="C221" s="5" t="s">
        <v>242</v>
      </c>
      <c r="D221" s="5" t="s">
        <v>220</v>
      </c>
      <c r="E221" s="5" t="s">
        <v>10</v>
      </c>
      <c r="F221" s="5">
        <v>3</v>
      </c>
      <c r="G221" s="5" t="s">
        <v>11</v>
      </c>
      <c r="H221" s="5" t="s">
        <v>12</v>
      </c>
    </row>
    <row r="222" spans="1:8" x14ac:dyDescent="0.2">
      <c r="A222" s="5">
        <v>220</v>
      </c>
      <c r="B222" s="5" t="str">
        <f>"202033241019"</f>
        <v>202033241019</v>
      </c>
      <c r="C222" s="5" t="s">
        <v>243</v>
      </c>
      <c r="D222" s="5" t="s">
        <v>220</v>
      </c>
      <c r="E222" s="5" t="s">
        <v>10</v>
      </c>
      <c r="F222" s="5">
        <v>3</v>
      </c>
      <c r="G222" s="5" t="s">
        <v>11</v>
      </c>
      <c r="H222" s="5" t="s">
        <v>12</v>
      </c>
    </row>
    <row r="223" spans="1:8" x14ac:dyDescent="0.2">
      <c r="A223" s="5">
        <v>221</v>
      </c>
      <c r="B223" s="5" t="str">
        <f>"202033241020"</f>
        <v>202033241020</v>
      </c>
      <c r="C223" s="5" t="s">
        <v>244</v>
      </c>
      <c r="D223" s="5" t="s">
        <v>220</v>
      </c>
      <c r="E223" s="5" t="s">
        <v>10</v>
      </c>
      <c r="F223" s="5">
        <v>3</v>
      </c>
      <c r="G223" s="5" t="s">
        <v>11</v>
      </c>
      <c r="H223" s="5" t="s">
        <v>12</v>
      </c>
    </row>
    <row r="224" spans="1:8" x14ac:dyDescent="0.2">
      <c r="A224" s="5">
        <v>222</v>
      </c>
      <c r="B224" s="5" t="str">
        <f>"202033241021"</f>
        <v>202033241021</v>
      </c>
      <c r="C224" s="5" t="s">
        <v>245</v>
      </c>
      <c r="D224" s="5" t="s">
        <v>220</v>
      </c>
      <c r="E224" s="5" t="s">
        <v>10</v>
      </c>
      <c r="F224" s="5">
        <v>3</v>
      </c>
      <c r="G224" s="5" t="s">
        <v>11</v>
      </c>
      <c r="H224" s="5" t="s">
        <v>12</v>
      </c>
    </row>
    <row r="225" spans="1:8" x14ac:dyDescent="0.2">
      <c r="A225" s="5">
        <v>223</v>
      </c>
      <c r="B225" s="5" t="str">
        <f>"202033241022"</f>
        <v>202033241022</v>
      </c>
      <c r="C225" s="5" t="s">
        <v>246</v>
      </c>
      <c r="D225" s="5" t="s">
        <v>220</v>
      </c>
      <c r="E225" s="5" t="s">
        <v>10</v>
      </c>
      <c r="F225" s="5">
        <v>3</v>
      </c>
      <c r="G225" s="5" t="s">
        <v>11</v>
      </c>
      <c r="H225" s="5" t="s">
        <v>12</v>
      </c>
    </row>
    <row r="226" spans="1:8" x14ac:dyDescent="0.2">
      <c r="A226" s="5">
        <v>224</v>
      </c>
      <c r="B226" s="5" t="str">
        <f>"202033241023"</f>
        <v>202033241023</v>
      </c>
      <c r="C226" s="5" t="s">
        <v>247</v>
      </c>
      <c r="D226" s="5" t="s">
        <v>220</v>
      </c>
      <c r="E226" s="5" t="s">
        <v>10</v>
      </c>
      <c r="F226" s="5">
        <v>3</v>
      </c>
      <c r="G226" s="5" t="s">
        <v>11</v>
      </c>
      <c r="H226" s="5" t="s">
        <v>12</v>
      </c>
    </row>
    <row r="227" spans="1:8" x14ac:dyDescent="0.2">
      <c r="A227" s="5">
        <v>225</v>
      </c>
      <c r="B227" s="5" t="str">
        <f>"202033241024"</f>
        <v>202033241024</v>
      </c>
      <c r="C227" s="5" t="s">
        <v>248</v>
      </c>
      <c r="D227" s="5" t="s">
        <v>220</v>
      </c>
      <c r="E227" s="5" t="s">
        <v>10</v>
      </c>
      <c r="F227" s="5">
        <v>3</v>
      </c>
      <c r="G227" s="5" t="s">
        <v>11</v>
      </c>
      <c r="H227" s="5" t="s">
        <v>12</v>
      </c>
    </row>
    <row r="228" spans="1:8" x14ac:dyDescent="0.2">
      <c r="A228" s="5">
        <v>226</v>
      </c>
      <c r="B228" s="5" t="str">
        <f>"202033242025"</f>
        <v>202033242025</v>
      </c>
      <c r="C228" s="5" t="s">
        <v>249</v>
      </c>
      <c r="D228" s="5" t="s">
        <v>220</v>
      </c>
      <c r="E228" s="5" t="s">
        <v>10</v>
      </c>
      <c r="F228" s="5">
        <v>3</v>
      </c>
      <c r="G228" s="5" t="s">
        <v>11</v>
      </c>
      <c r="H228" s="5" t="s">
        <v>12</v>
      </c>
    </row>
    <row r="229" spans="1:8" x14ac:dyDescent="0.2">
      <c r="A229" s="5">
        <v>227</v>
      </c>
      <c r="B229" s="5" t="str">
        <f>"202033246001"</f>
        <v>202033246001</v>
      </c>
      <c r="C229" s="5" t="s">
        <v>250</v>
      </c>
      <c r="D229" s="5" t="s">
        <v>220</v>
      </c>
      <c r="E229" s="5" t="s">
        <v>10</v>
      </c>
      <c r="F229" s="5">
        <v>3</v>
      </c>
      <c r="G229" s="5" t="s">
        <v>11</v>
      </c>
      <c r="H229" s="5" t="s">
        <v>83</v>
      </c>
    </row>
    <row r="230" spans="1:8" x14ac:dyDescent="0.2">
      <c r="A230" s="5">
        <v>228</v>
      </c>
      <c r="B230" s="5" t="str">
        <f>"202033246002"</f>
        <v>202033246002</v>
      </c>
      <c r="C230" s="5" t="s">
        <v>251</v>
      </c>
      <c r="D230" s="5" t="s">
        <v>220</v>
      </c>
      <c r="E230" s="5" t="s">
        <v>10</v>
      </c>
      <c r="F230" s="5">
        <v>3</v>
      </c>
      <c r="G230" s="5" t="s">
        <v>11</v>
      </c>
      <c r="H230" s="5" t="s">
        <v>83</v>
      </c>
    </row>
    <row r="231" spans="1:8" ht="28.5" x14ac:dyDescent="0.2">
      <c r="A231" s="5">
        <v>229</v>
      </c>
      <c r="B231" s="5" t="str">
        <f>"202033251001"</f>
        <v>202033251001</v>
      </c>
      <c r="C231" s="5" t="s">
        <v>252</v>
      </c>
      <c r="D231" s="5" t="s">
        <v>253</v>
      </c>
      <c r="E231" s="5" t="s">
        <v>10</v>
      </c>
      <c r="F231" s="5">
        <v>3</v>
      </c>
      <c r="G231" s="5" t="s">
        <v>11</v>
      </c>
      <c r="H231" s="5" t="s">
        <v>12</v>
      </c>
    </row>
    <row r="232" spans="1:8" ht="28.5" x14ac:dyDescent="0.2">
      <c r="A232" s="5">
        <v>230</v>
      </c>
      <c r="B232" s="5" t="str">
        <f>"202033251002"</f>
        <v>202033251002</v>
      </c>
      <c r="C232" s="5" t="s">
        <v>254</v>
      </c>
      <c r="D232" s="5" t="s">
        <v>253</v>
      </c>
      <c r="E232" s="5" t="s">
        <v>10</v>
      </c>
      <c r="F232" s="5">
        <v>3</v>
      </c>
      <c r="G232" s="5" t="s">
        <v>11</v>
      </c>
      <c r="H232" s="5" t="s">
        <v>12</v>
      </c>
    </row>
    <row r="233" spans="1:8" ht="28.5" x14ac:dyDescent="0.2">
      <c r="A233" s="5">
        <v>231</v>
      </c>
      <c r="B233" s="5" t="str">
        <f>"202033251003"</f>
        <v>202033251003</v>
      </c>
      <c r="C233" s="5" t="s">
        <v>255</v>
      </c>
      <c r="D233" s="5" t="s">
        <v>253</v>
      </c>
      <c r="E233" s="5" t="s">
        <v>10</v>
      </c>
      <c r="F233" s="5">
        <v>3</v>
      </c>
      <c r="G233" s="5" t="s">
        <v>11</v>
      </c>
      <c r="H233" s="5" t="s">
        <v>12</v>
      </c>
    </row>
    <row r="234" spans="1:8" ht="28.5" x14ac:dyDescent="0.2">
      <c r="A234" s="5">
        <v>232</v>
      </c>
      <c r="B234" s="5" t="str">
        <f>"202033251004"</f>
        <v>202033251004</v>
      </c>
      <c r="C234" s="5" t="s">
        <v>256</v>
      </c>
      <c r="D234" s="5" t="s">
        <v>253</v>
      </c>
      <c r="E234" s="5" t="s">
        <v>10</v>
      </c>
      <c r="F234" s="5">
        <v>3</v>
      </c>
      <c r="G234" s="5" t="s">
        <v>11</v>
      </c>
      <c r="H234" s="5" t="s">
        <v>12</v>
      </c>
    </row>
    <row r="235" spans="1:8" ht="28.5" x14ac:dyDescent="0.2">
      <c r="A235" s="5">
        <v>233</v>
      </c>
      <c r="B235" s="5" t="str">
        <f>"202033251005"</f>
        <v>202033251005</v>
      </c>
      <c r="C235" s="5" t="s">
        <v>257</v>
      </c>
      <c r="D235" s="5" t="s">
        <v>253</v>
      </c>
      <c r="E235" s="5" t="s">
        <v>10</v>
      </c>
      <c r="F235" s="5">
        <v>3</v>
      </c>
      <c r="G235" s="5" t="s">
        <v>11</v>
      </c>
      <c r="H235" s="5" t="s">
        <v>12</v>
      </c>
    </row>
    <row r="236" spans="1:8" ht="28.5" x14ac:dyDescent="0.2">
      <c r="A236" s="5">
        <v>234</v>
      </c>
      <c r="B236" s="5" t="str">
        <f>"202033251006"</f>
        <v>202033251006</v>
      </c>
      <c r="C236" s="5" t="s">
        <v>258</v>
      </c>
      <c r="D236" s="5" t="s">
        <v>253</v>
      </c>
      <c r="E236" s="5" t="s">
        <v>10</v>
      </c>
      <c r="F236" s="5">
        <v>3</v>
      </c>
      <c r="G236" s="5" t="s">
        <v>11</v>
      </c>
      <c r="H236" s="5" t="s">
        <v>12</v>
      </c>
    </row>
    <row r="237" spans="1:8" ht="28.5" x14ac:dyDescent="0.2">
      <c r="A237" s="5">
        <v>235</v>
      </c>
      <c r="B237" s="5" t="str">
        <f>"202033251007"</f>
        <v>202033251007</v>
      </c>
      <c r="C237" s="5" t="s">
        <v>259</v>
      </c>
      <c r="D237" s="5" t="s">
        <v>253</v>
      </c>
      <c r="E237" s="5" t="s">
        <v>10</v>
      </c>
      <c r="F237" s="5">
        <v>3</v>
      </c>
      <c r="G237" s="5" t="s">
        <v>11</v>
      </c>
      <c r="H237" s="5" t="s">
        <v>12</v>
      </c>
    </row>
    <row r="238" spans="1:8" ht="28.5" x14ac:dyDescent="0.2">
      <c r="A238" s="5">
        <v>236</v>
      </c>
      <c r="B238" s="5" t="str">
        <f>"202033251008"</f>
        <v>202033251008</v>
      </c>
      <c r="C238" s="5" t="s">
        <v>260</v>
      </c>
      <c r="D238" s="5" t="s">
        <v>253</v>
      </c>
      <c r="E238" s="5" t="s">
        <v>10</v>
      </c>
      <c r="F238" s="5">
        <v>3</v>
      </c>
      <c r="G238" s="5" t="s">
        <v>11</v>
      </c>
      <c r="H238" s="5" t="s">
        <v>12</v>
      </c>
    </row>
    <row r="239" spans="1:8" ht="28.5" x14ac:dyDescent="0.2">
      <c r="A239" s="5">
        <v>237</v>
      </c>
      <c r="B239" s="5" t="str">
        <f>"202033251009"</f>
        <v>202033251009</v>
      </c>
      <c r="C239" s="5" t="s">
        <v>261</v>
      </c>
      <c r="D239" s="5" t="s">
        <v>253</v>
      </c>
      <c r="E239" s="5" t="s">
        <v>10</v>
      </c>
      <c r="F239" s="5">
        <v>3</v>
      </c>
      <c r="G239" s="5" t="s">
        <v>11</v>
      </c>
      <c r="H239" s="5" t="s">
        <v>12</v>
      </c>
    </row>
    <row r="240" spans="1:8" ht="28.5" x14ac:dyDescent="0.2">
      <c r="A240" s="5">
        <v>238</v>
      </c>
      <c r="B240" s="5" t="str">
        <f>"202033251010"</f>
        <v>202033251010</v>
      </c>
      <c r="C240" s="5" t="s">
        <v>262</v>
      </c>
      <c r="D240" s="5" t="s">
        <v>253</v>
      </c>
      <c r="E240" s="5" t="s">
        <v>10</v>
      </c>
      <c r="F240" s="5">
        <v>3</v>
      </c>
      <c r="G240" s="5" t="s">
        <v>11</v>
      </c>
      <c r="H240" s="5" t="s">
        <v>12</v>
      </c>
    </row>
    <row r="241" spans="1:8" ht="28.5" x14ac:dyDescent="0.2">
      <c r="A241" s="5">
        <v>239</v>
      </c>
      <c r="B241" s="5" t="str">
        <f>"202033251011"</f>
        <v>202033251011</v>
      </c>
      <c r="C241" s="5" t="s">
        <v>263</v>
      </c>
      <c r="D241" s="5" t="s">
        <v>253</v>
      </c>
      <c r="E241" s="5" t="s">
        <v>10</v>
      </c>
      <c r="F241" s="5">
        <v>3</v>
      </c>
      <c r="G241" s="5" t="s">
        <v>11</v>
      </c>
      <c r="H241" s="5" t="s">
        <v>12</v>
      </c>
    </row>
    <row r="242" spans="1:8" ht="28.5" x14ac:dyDescent="0.2">
      <c r="A242" s="5">
        <v>240</v>
      </c>
      <c r="B242" s="5" t="str">
        <f>"202033251012"</f>
        <v>202033251012</v>
      </c>
      <c r="C242" s="5" t="s">
        <v>264</v>
      </c>
      <c r="D242" s="5" t="s">
        <v>253</v>
      </c>
      <c r="E242" s="5" t="s">
        <v>10</v>
      </c>
      <c r="F242" s="5">
        <v>3</v>
      </c>
      <c r="G242" s="5" t="s">
        <v>11</v>
      </c>
      <c r="H242" s="5" t="s">
        <v>12</v>
      </c>
    </row>
    <row r="243" spans="1:8" ht="28.5" x14ac:dyDescent="0.2">
      <c r="A243" s="5">
        <v>241</v>
      </c>
      <c r="B243" s="5" t="str">
        <f>"202033251013"</f>
        <v>202033251013</v>
      </c>
      <c r="C243" s="5" t="s">
        <v>265</v>
      </c>
      <c r="D243" s="5" t="s">
        <v>253</v>
      </c>
      <c r="E243" s="5" t="s">
        <v>10</v>
      </c>
      <c r="F243" s="5">
        <v>3</v>
      </c>
      <c r="G243" s="5" t="s">
        <v>11</v>
      </c>
      <c r="H243" s="5" t="s">
        <v>12</v>
      </c>
    </row>
    <row r="244" spans="1:8" ht="28.5" x14ac:dyDescent="0.2">
      <c r="A244" s="5">
        <v>242</v>
      </c>
      <c r="B244" s="5" t="str">
        <f>"202033251014"</f>
        <v>202033251014</v>
      </c>
      <c r="C244" s="5" t="s">
        <v>266</v>
      </c>
      <c r="D244" s="5" t="s">
        <v>253</v>
      </c>
      <c r="E244" s="5" t="s">
        <v>10</v>
      </c>
      <c r="F244" s="5">
        <v>3</v>
      </c>
      <c r="G244" s="5" t="s">
        <v>11</v>
      </c>
      <c r="H244" s="5" t="s">
        <v>12</v>
      </c>
    </row>
    <row r="245" spans="1:8" ht="28.5" x14ac:dyDescent="0.2">
      <c r="A245" s="5">
        <v>243</v>
      </c>
      <c r="B245" s="5" t="str">
        <f>"202033251015"</f>
        <v>202033251015</v>
      </c>
      <c r="C245" s="5" t="s">
        <v>267</v>
      </c>
      <c r="D245" s="5" t="s">
        <v>253</v>
      </c>
      <c r="E245" s="5" t="s">
        <v>10</v>
      </c>
      <c r="F245" s="5">
        <v>3</v>
      </c>
      <c r="G245" s="5" t="s">
        <v>11</v>
      </c>
      <c r="H245" s="5" t="s">
        <v>12</v>
      </c>
    </row>
    <row r="246" spans="1:8" ht="28.5" x14ac:dyDescent="0.2">
      <c r="A246" s="5">
        <v>244</v>
      </c>
      <c r="B246" s="5" t="str">
        <f>"202033251016"</f>
        <v>202033251016</v>
      </c>
      <c r="C246" s="5" t="s">
        <v>268</v>
      </c>
      <c r="D246" s="5" t="s">
        <v>253</v>
      </c>
      <c r="E246" s="5" t="s">
        <v>10</v>
      </c>
      <c r="F246" s="5">
        <v>3</v>
      </c>
      <c r="G246" s="5" t="s">
        <v>11</v>
      </c>
      <c r="H246" s="5" t="s">
        <v>12</v>
      </c>
    </row>
    <row r="247" spans="1:8" ht="28.5" x14ac:dyDescent="0.2">
      <c r="A247" s="5">
        <v>245</v>
      </c>
      <c r="B247" s="5" t="str">
        <f>"202033251017"</f>
        <v>202033251017</v>
      </c>
      <c r="C247" s="5" t="s">
        <v>269</v>
      </c>
      <c r="D247" s="5" t="s">
        <v>253</v>
      </c>
      <c r="E247" s="5" t="s">
        <v>10</v>
      </c>
      <c r="F247" s="5">
        <v>3</v>
      </c>
      <c r="G247" s="5" t="s">
        <v>11</v>
      </c>
      <c r="H247" s="5" t="s">
        <v>12</v>
      </c>
    </row>
    <row r="248" spans="1:8" ht="28.5" x14ac:dyDescent="0.2">
      <c r="A248" s="5">
        <v>246</v>
      </c>
      <c r="B248" s="5" t="str">
        <f>"202033256001"</f>
        <v>202033256001</v>
      </c>
      <c r="C248" s="5" t="s">
        <v>270</v>
      </c>
      <c r="D248" s="5" t="s">
        <v>253</v>
      </c>
      <c r="E248" s="5" t="s">
        <v>10</v>
      </c>
      <c r="F248" s="5">
        <v>3</v>
      </c>
      <c r="G248" s="5" t="s">
        <v>11</v>
      </c>
      <c r="H248" s="5" t="s">
        <v>83</v>
      </c>
    </row>
    <row r="249" spans="1:8" x14ac:dyDescent="0.2">
      <c r="A249" s="5">
        <v>247</v>
      </c>
      <c r="B249" s="5" t="str">
        <f>"202033141001"</f>
        <v>202033141001</v>
      </c>
      <c r="C249" s="5" t="s">
        <v>271</v>
      </c>
      <c r="D249" s="5" t="s">
        <v>272</v>
      </c>
      <c r="E249" s="5" t="s">
        <v>10</v>
      </c>
      <c r="F249" s="5">
        <v>3</v>
      </c>
      <c r="G249" s="5" t="s">
        <v>11</v>
      </c>
      <c r="H249" s="5" t="s">
        <v>12</v>
      </c>
    </row>
    <row r="250" spans="1:8" x14ac:dyDescent="0.2">
      <c r="A250" s="5">
        <v>248</v>
      </c>
      <c r="B250" s="5" t="str">
        <f>"202033141002"</f>
        <v>202033141002</v>
      </c>
      <c r="C250" s="5" t="s">
        <v>273</v>
      </c>
      <c r="D250" s="5" t="s">
        <v>272</v>
      </c>
      <c r="E250" s="5" t="s">
        <v>10</v>
      </c>
      <c r="F250" s="5">
        <v>3</v>
      </c>
      <c r="G250" s="5" t="s">
        <v>11</v>
      </c>
      <c r="H250" s="5" t="s">
        <v>12</v>
      </c>
    </row>
    <row r="251" spans="1:8" x14ac:dyDescent="0.2">
      <c r="A251" s="5">
        <v>249</v>
      </c>
      <c r="B251" s="5" t="str">
        <f>"202033141003"</f>
        <v>202033141003</v>
      </c>
      <c r="C251" s="5" t="s">
        <v>274</v>
      </c>
      <c r="D251" s="5" t="s">
        <v>272</v>
      </c>
      <c r="E251" s="5" t="s">
        <v>10</v>
      </c>
      <c r="F251" s="5">
        <v>3</v>
      </c>
      <c r="G251" s="5" t="s">
        <v>11</v>
      </c>
      <c r="H251" s="5" t="s">
        <v>12</v>
      </c>
    </row>
    <row r="252" spans="1:8" x14ac:dyDescent="0.2">
      <c r="A252" s="5">
        <v>250</v>
      </c>
      <c r="B252" s="5" t="str">
        <f>"202033141004"</f>
        <v>202033141004</v>
      </c>
      <c r="C252" s="5" t="s">
        <v>275</v>
      </c>
      <c r="D252" s="5" t="s">
        <v>272</v>
      </c>
      <c r="E252" s="5" t="s">
        <v>10</v>
      </c>
      <c r="F252" s="5">
        <v>3</v>
      </c>
      <c r="G252" s="5" t="s">
        <v>11</v>
      </c>
      <c r="H252" s="5" t="s">
        <v>12</v>
      </c>
    </row>
    <row r="253" spans="1:8" x14ac:dyDescent="0.2">
      <c r="A253" s="5">
        <v>251</v>
      </c>
      <c r="B253" s="5" t="str">
        <f>"202033141005"</f>
        <v>202033141005</v>
      </c>
      <c r="C253" s="5" t="s">
        <v>276</v>
      </c>
      <c r="D253" s="5" t="s">
        <v>272</v>
      </c>
      <c r="E253" s="5" t="s">
        <v>10</v>
      </c>
      <c r="F253" s="5">
        <v>3</v>
      </c>
      <c r="G253" s="5" t="s">
        <v>11</v>
      </c>
      <c r="H253" s="5" t="s">
        <v>12</v>
      </c>
    </row>
    <row r="254" spans="1:8" x14ac:dyDescent="0.2">
      <c r="A254" s="5">
        <v>252</v>
      </c>
      <c r="B254" s="5" t="str">
        <f>"202033141006"</f>
        <v>202033141006</v>
      </c>
      <c r="C254" s="5" t="s">
        <v>277</v>
      </c>
      <c r="D254" s="5" t="s">
        <v>272</v>
      </c>
      <c r="E254" s="5" t="s">
        <v>10</v>
      </c>
      <c r="F254" s="5">
        <v>3</v>
      </c>
      <c r="G254" s="5" t="s">
        <v>11</v>
      </c>
      <c r="H254" s="5" t="s">
        <v>12</v>
      </c>
    </row>
    <row r="255" spans="1:8" x14ac:dyDescent="0.2">
      <c r="A255" s="5">
        <v>253</v>
      </c>
      <c r="B255" s="5" t="str">
        <f>"202033141007"</f>
        <v>202033141007</v>
      </c>
      <c r="C255" s="5" t="s">
        <v>278</v>
      </c>
      <c r="D255" s="5" t="s">
        <v>272</v>
      </c>
      <c r="E255" s="5" t="s">
        <v>10</v>
      </c>
      <c r="F255" s="5">
        <v>3</v>
      </c>
      <c r="G255" s="5" t="s">
        <v>11</v>
      </c>
      <c r="H255" s="5" t="s">
        <v>12</v>
      </c>
    </row>
    <row r="256" spans="1:8" x14ac:dyDescent="0.2">
      <c r="A256" s="5">
        <v>254</v>
      </c>
      <c r="B256" s="5" t="str">
        <f>"202033141008"</f>
        <v>202033141008</v>
      </c>
      <c r="C256" s="5" t="s">
        <v>279</v>
      </c>
      <c r="D256" s="5" t="s">
        <v>272</v>
      </c>
      <c r="E256" s="5" t="s">
        <v>10</v>
      </c>
      <c r="F256" s="5">
        <v>3</v>
      </c>
      <c r="G256" s="5" t="s">
        <v>11</v>
      </c>
      <c r="H256" s="5" t="s">
        <v>12</v>
      </c>
    </row>
    <row r="257" spans="1:8" x14ac:dyDescent="0.2">
      <c r="A257" s="5">
        <v>255</v>
      </c>
      <c r="B257" s="5" t="str">
        <f>"202033141009"</f>
        <v>202033141009</v>
      </c>
      <c r="C257" s="5" t="s">
        <v>280</v>
      </c>
      <c r="D257" s="5" t="s">
        <v>272</v>
      </c>
      <c r="E257" s="5" t="s">
        <v>10</v>
      </c>
      <c r="F257" s="5">
        <v>3</v>
      </c>
      <c r="G257" s="5" t="s">
        <v>11</v>
      </c>
      <c r="H257" s="5" t="s">
        <v>12</v>
      </c>
    </row>
    <row r="258" spans="1:8" x14ac:dyDescent="0.2">
      <c r="A258" s="5">
        <v>256</v>
      </c>
      <c r="B258" s="5" t="str">
        <f>"202033141010"</f>
        <v>202033141010</v>
      </c>
      <c r="C258" s="5" t="s">
        <v>281</v>
      </c>
      <c r="D258" s="5" t="s">
        <v>272</v>
      </c>
      <c r="E258" s="5" t="s">
        <v>10</v>
      </c>
      <c r="F258" s="5">
        <v>3</v>
      </c>
      <c r="G258" s="5" t="s">
        <v>11</v>
      </c>
      <c r="H258" s="5" t="s">
        <v>12</v>
      </c>
    </row>
    <row r="259" spans="1:8" ht="42.75" x14ac:dyDescent="0.2">
      <c r="A259" s="5">
        <v>257</v>
      </c>
      <c r="B259" s="5" t="str">
        <f>"202024131001"</f>
        <v>202024131001</v>
      </c>
      <c r="C259" s="5" t="s">
        <v>282</v>
      </c>
      <c r="D259" s="5" t="s">
        <v>283</v>
      </c>
      <c r="E259" s="5" t="s">
        <v>16</v>
      </c>
      <c r="F259" s="5">
        <v>3</v>
      </c>
      <c r="G259" s="5" t="s">
        <v>11</v>
      </c>
      <c r="H259" s="5" t="s">
        <v>12</v>
      </c>
    </row>
    <row r="260" spans="1:8" ht="42.75" x14ac:dyDescent="0.2">
      <c r="A260" s="5">
        <v>258</v>
      </c>
      <c r="B260" s="5" t="str">
        <f>"202024131002"</f>
        <v>202024131002</v>
      </c>
      <c r="C260" s="5" t="s">
        <v>284</v>
      </c>
      <c r="D260" s="5" t="s">
        <v>283</v>
      </c>
      <c r="E260" s="5" t="s">
        <v>16</v>
      </c>
      <c r="F260" s="5">
        <v>3</v>
      </c>
      <c r="G260" s="5" t="s">
        <v>11</v>
      </c>
      <c r="H260" s="5" t="s">
        <v>12</v>
      </c>
    </row>
    <row r="261" spans="1:8" ht="42.75" x14ac:dyDescent="0.2">
      <c r="A261" s="5">
        <v>259</v>
      </c>
      <c r="B261" s="5" t="str">
        <f>"202024131003"</f>
        <v>202024131003</v>
      </c>
      <c r="C261" s="5" t="s">
        <v>285</v>
      </c>
      <c r="D261" s="5" t="s">
        <v>283</v>
      </c>
      <c r="E261" s="5" t="s">
        <v>16</v>
      </c>
      <c r="F261" s="5">
        <v>3</v>
      </c>
      <c r="G261" s="5" t="s">
        <v>11</v>
      </c>
      <c r="H261" s="5" t="s">
        <v>12</v>
      </c>
    </row>
    <row r="262" spans="1:8" ht="42.75" x14ac:dyDescent="0.2">
      <c r="A262" s="5">
        <v>260</v>
      </c>
      <c r="B262" s="5" t="str">
        <f>"202024131004"</f>
        <v>202024131004</v>
      </c>
      <c r="C262" s="5" t="s">
        <v>286</v>
      </c>
      <c r="D262" s="5" t="s">
        <v>283</v>
      </c>
      <c r="E262" s="5" t="s">
        <v>16</v>
      </c>
      <c r="F262" s="5">
        <v>3</v>
      </c>
      <c r="G262" s="5" t="s">
        <v>11</v>
      </c>
      <c r="H262" s="5" t="s">
        <v>12</v>
      </c>
    </row>
    <row r="263" spans="1:8" ht="28.5" x14ac:dyDescent="0.2">
      <c r="A263" s="5">
        <v>261</v>
      </c>
      <c r="B263" s="5" t="str">
        <f>"202034301001"</f>
        <v>202034301001</v>
      </c>
      <c r="C263" s="5" t="s">
        <v>287</v>
      </c>
      <c r="D263" s="5" t="s">
        <v>288</v>
      </c>
      <c r="E263" s="5" t="s">
        <v>10</v>
      </c>
      <c r="F263" s="5">
        <v>3</v>
      </c>
      <c r="G263" s="5" t="s">
        <v>11</v>
      </c>
      <c r="H263" s="5" t="s">
        <v>12</v>
      </c>
    </row>
    <row r="264" spans="1:8" ht="28.5" x14ac:dyDescent="0.2">
      <c r="A264" s="5">
        <v>262</v>
      </c>
      <c r="B264" s="5" t="str">
        <f>"202034301002"</f>
        <v>202034301002</v>
      </c>
      <c r="C264" s="5" t="s">
        <v>289</v>
      </c>
      <c r="D264" s="5" t="s">
        <v>288</v>
      </c>
      <c r="E264" s="5" t="s">
        <v>10</v>
      </c>
      <c r="F264" s="5">
        <v>3</v>
      </c>
      <c r="G264" s="5" t="s">
        <v>11</v>
      </c>
      <c r="H264" s="5" t="s">
        <v>12</v>
      </c>
    </row>
    <row r="265" spans="1:8" ht="28.5" x14ac:dyDescent="0.2">
      <c r="A265" s="5">
        <v>263</v>
      </c>
      <c r="B265" s="5" t="str">
        <f>"202034301003"</f>
        <v>202034301003</v>
      </c>
      <c r="C265" s="5" t="s">
        <v>290</v>
      </c>
      <c r="D265" s="5" t="s">
        <v>288</v>
      </c>
      <c r="E265" s="5" t="s">
        <v>10</v>
      </c>
      <c r="F265" s="5">
        <v>3</v>
      </c>
      <c r="G265" s="5" t="s">
        <v>11</v>
      </c>
      <c r="H265" s="5" t="s">
        <v>12</v>
      </c>
    </row>
    <row r="266" spans="1:8" ht="28.5" x14ac:dyDescent="0.2">
      <c r="A266" s="5">
        <v>264</v>
      </c>
      <c r="B266" s="5" t="str">
        <f>"202034301005"</f>
        <v>202034301005</v>
      </c>
      <c r="C266" s="5" t="s">
        <v>291</v>
      </c>
      <c r="D266" s="5" t="s">
        <v>288</v>
      </c>
      <c r="E266" s="5" t="s">
        <v>10</v>
      </c>
      <c r="F266" s="5">
        <v>3</v>
      </c>
      <c r="G266" s="5" t="s">
        <v>11</v>
      </c>
      <c r="H266" s="5" t="s">
        <v>12</v>
      </c>
    </row>
    <row r="267" spans="1:8" ht="28.5" x14ac:dyDescent="0.2">
      <c r="A267" s="5">
        <v>265</v>
      </c>
      <c r="B267" s="5" t="str">
        <f>"202034301006"</f>
        <v>202034301006</v>
      </c>
      <c r="C267" s="5" t="s">
        <v>292</v>
      </c>
      <c r="D267" s="5" t="s">
        <v>288</v>
      </c>
      <c r="E267" s="5" t="s">
        <v>10</v>
      </c>
      <c r="F267" s="5">
        <v>3</v>
      </c>
      <c r="G267" s="5" t="s">
        <v>11</v>
      </c>
      <c r="H267" s="5" t="s">
        <v>12</v>
      </c>
    </row>
    <row r="268" spans="1:8" ht="28.5" x14ac:dyDescent="0.2">
      <c r="A268" s="5">
        <v>266</v>
      </c>
      <c r="B268" s="5" t="str">
        <f>"202034301007"</f>
        <v>202034301007</v>
      </c>
      <c r="C268" s="5" t="s">
        <v>293</v>
      </c>
      <c r="D268" s="5" t="s">
        <v>288</v>
      </c>
      <c r="E268" s="5" t="s">
        <v>10</v>
      </c>
      <c r="F268" s="5">
        <v>3</v>
      </c>
      <c r="G268" s="5" t="s">
        <v>11</v>
      </c>
      <c r="H268" s="5" t="s">
        <v>12</v>
      </c>
    </row>
    <row r="269" spans="1:8" ht="28.5" x14ac:dyDescent="0.2">
      <c r="A269" s="5">
        <v>267</v>
      </c>
      <c r="B269" s="5" t="str">
        <f>"202034301008"</f>
        <v>202034301008</v>
      </c>
      <c r="C269" s="5" t="s">
        <v>294</v>
      </c>
      <c r="D269" s="5" t="s">
        <v>288</v>
      </c>
      <c r="E269" s="5" t="s">
        <v>10</v>
      </c>
      <c r="F269" s="5">
        <v>3</v>
      </c>
      <c r="G269" s="5" t="s">
        <v>11</v>
      </c>
      <c r="H269" s="5" t="s">
        <v>12</v>
      </c>
    </row>
    <row r="270" spans="1:8" ht="28.5" x14ac:dyDescent="0.2">
      <c r="A270" s="5">
        <v>268</v>
      </c>
      <c r="B270" s="5" t="str">
        <f>"202034301010"</f>
        <v>202034301010</v>
      </c>
      <c r="C270" s="5" t="s">
        <v>295</v>
      </c>
      <c r="D270" s="5" t="s">
        <v>288</v>
      </c>
      <c r="E270" s="5" t="s">
        <v>10</v>
      </c>
      <c r="F270" s="5">
        <v>3</v>
      </c>
      <c r="G270" s="5" t="s">
        <v>11</v>
      </c>
      <c r="H270" s="5" t="s">
        <v>12</v>
      </c>
    </row>
    <row r="271" spans="1:8" ht="28.5" x14ac:dyDescent="0.2">
      <c r="A271" s="5">
        <v>269</v>
      </c>
      <c r="B271" s="5" t="str">
        <f>"202034301011"</f>
        <v>202034301011</v>
      </c>
      <c r="C271" s="5" t="s">
        <v>296</v>
      </c>
      <c r="D271" s="5" t="s">
        <v>288</v>
      </c>
      <c r="E271" s="5" t="s">
        <v>10</v>
      </c>
      <c r="F271" s="5">
        <v>3</v>
      </c>
      <c r="G271" s="5" t="s">
        <v>11</v>
      </c>
      <c r="H271" s="5" t="s">
        <v>12</v>
      </c>
    </row>
    <row r="272" spans="1:8" ht="28.5" x14ac:dyDescent="0.2">
      <c r="A272" s="5">
        <v>270</v>
      </c>
      <c r="B272" s="5" t="str">
        <f>"202034301012"</f>
        <v>202034301012</v>
      </c>
      <c r="C272" s="5" t="s">
        <v>297</v>
      </c>
      <c r="D272" s="5" t="s">
        <v>288</v>
      </c>
      <c r="E272" s="5" t="s">
        <v>10</v>
      </c>
      <c r="F272" s="5">
        <v>3</v>
      </c>
      <c r="G272" s="5" t="s">
        <v>11</v>
      </c>
      <c r="H272" s="5" t="s">
        <v>12</v>
      </c>
    </row>
    <row r="273" spans="1:8" ht="28.5" x14ac:dyDescent="0.2">
      <c r="A273" s="5">
        <v>271</v>
      </c>
      <c r="B273" s="5" t="str">
        <f>"202034301013"</f>
        <v>202034301013</v>
      </c>
      <c r="C273" s="5" t="s">
        <v>298</v>
      </c>
      <c r="D273" s="5" t="s">
        <v>288</v>
      </c>
      <c r="E273" s="5" t="s">
        <v>10</v>
      </c>
      <c r="F273" s="5">
        <v>3</v>
      </c>
      <c r="G273" s="5" t="s">
        <v>11</v>
      </c>
      <c r="H273" s="5" t="s">
        <v>12</v>
      </c>
    </row>
    <row r="274" spans="1:8" ht="28.5" x14ac:dyDescent="0.2">
      <c r="A274" s="5">
        <v>272</v>
      </c>
      <c r="B274" s="5" t="str">
        <f>"202034301014"</f>
        <v>202034301014</v>
      </c>
      <c r="C274" s="5" t="s">
        <v>299</v>
      </c>
      <c r="D274" s="5" t="s">
        <v>288</v>
      </c>
      <c r="E274" s="5" t="s">
        <v>10</v>
      </c>
      <c r="F274" s="5">
        <v>3</v>
      </c>
      <c r="G274" s="5" t="s">
        <v>11</v>
      </c>
      <c r="H274" s="5" t="s">
        <v>12</v>
      </c>
    </row>
    <row r="275" spans="1:8" ht="28.5" x14ac:dyDescent="0.2">
      <c r="A275" s="5">
        <v>273</v>
      </c>
      <c r="B275" s="5" t="str">
        <f>"202034301016"</f>
        <v>202034301016</v>
      </c>
      <c r="C275" s="5" t="s">
        <v>300</v>
      </c>
      <c r="D275" s="5" t="s">
        <v>288</v>
      </c>
      <c r="E275" s="5" t="s">
        <v>10</v>
      </c>
      <c r="F275" s="5">
        <v>3</v>
      </c>
      <c r="G275" s="5" t="s">
        <v>11</v>
      </c>
      <c r="H275" s="5" t="s">
        <v>12</v>
      </c>
    </row>
    <row r="276" spans="1:8" ht="28.5" x14ac:dyDescent="0.2">
      <c r="A276" s="5">
        <v>274</v>
      </c>
      <c r="B276" s="5" t="str">
        <f>"202034301018"</f>
        <v>202034301018</v>
      </c>
      <c r="C276" s="5" t="s">
        <v>301</v>
      </c>
      <c r="D276" s="5" t="s">
        <v>288</v>
      </c>
      <c r="E276" s="5" t="s">
        <v>10</v>
      </c>
      <c r="F276" s="5">
        <v>3</v>
      </c>
      <c r="G276" s="5" t="s">
        <v>11</v>
      </c>
      <c r="H276" s="5" t="s">
        <v>12</v>
      </c>
    </row>
    <row r="277" spans="1:8" ht="28.5" x14ac:dyDescent="0.2">
      <c r="A277" s="5">
        <v>275</v>
      </c>
      <c r="B277" s="5" t="str">
        <f>"202034301019"</f>
        <v>202034301019</v>
      </c>
      <c r="C277" s="5" t="s">
        <v>302</v>
      </c>
      <c r="D277" s="5" t="s">
        <v>288</v>
      </c>
      <c r="E277" s="5" t="s">
        <v>10</v>
      </c>
      <c r="F277" s="5">
        <v>3</v>
      </c>
      <c r="G277" s="5" t="s">
        <v>11</v>
      </c>
      <c r="H277" s="5" t="s">
        <v>12</v>
      </c>
    </row>
    <row r="278" spans="1:8" ht="28.5" x14ac:dyDescent="0.2">
      <c r="A278" s="5">
        <v>276</v>
      </c>
      <c r="B278" s="5" t="str">
        <f>"202034301020"</f>
        <v>202034301020</v>
      </c>
      <c r="C278" s="5" t="s">
        <v>303</v>
      </c>
      <c r="D278" s="5" t="s">
        <v>288</v>
      </c>
      <c r="E278" s="5" t="s">
        <v>10</v>
      </c>
      <c r="F278" s="5">
        <v>3</v>
      </c>
      <c r="G278" s="5" t="s">
        <v>11</v>
      </c>
      <c r="H278" s="5" t="s">
        <v>12</v>
      </c>
    </row>
    <row r="279" spans="1:8" ht="28.5" x14ac:dyDescent="0.2">
      <c r="A279" s="5">
        <v>277</v>
      </c>
      <c r="B279" s="5" t="str">
        <f>"202034301021"</f>
        <v>202034301021</v>
      </c>
      <c r="C279" s="5" t="s">
        <v>304</v>
      </c>
      <c r="D279" s="5" t="s">
        <v>288</v>
      </c>
      <c r="E279" s="5" t="s">
        <v>10</v>
      </c>
      <c r="F279" s="5">
        <v>3</v>
      </c>
      <c r="G279" s="5" t="s">
        <v>11</v>
      </c>
      <c r="H279" s="5" t="s">
        <v>12</v>
      </c>
    </row>
    <row r="280" spans="1:8" ht="28.5" x14ac:dyDescent="0.2">
      <c r="A280" s="5">
        <v>278</v>
      </c>
      <c r="B280" s="5" t="str">
        <f>"202034301022"</f>
        <v>202034301022</v>
      </c>
      <c r="C280" s="5" t="s">
        <v>305</v>
      </c>
      <c r="D280" s="5" t="s">
        <v>288</v>
      </c>
      <c r="E280" s="5" t="s">
        <v>10</v>
      </c>
      <c r="F280" s="5">
        <v>3</v>
      </c>
      <c r="G280" s="5" t="s">
        <v>11</v>
      </c>
      <c r="H280" s="5" t="s">
        <v>12</v>
      </c>
    </row>
    <row r="281" spans="1:8" ht="28.5" x14ac:dyDescent="0.2">
      <c r="A281" s="5">
        <v>279</v>
      </c>
      <c r="B281" s="5" t="str">
        <f>"202034301026"</f>
        <v>202034301026</v>
      </c>
      <c r="C281" s="5" t="s">
        <v>306</v>
      </c>
      <c r="D281" s="5" t="s">
        <v>288</v>
      </c>
      <c r="E281" s="5" t="s">
        <v>10</v>
      </c>
      <c r="F281" s="5">
        <v>3</v>
      </c>
      <c r="G281" s="5" t="s">
        <v>11</v>
      </c>
      <c r="H281" s="5" t="s">
        <v>12</v>
      </c>
    </row>
    <row r="282" spans="1:8" ht="28.5" x14ac:dyDescent="0.2">
      <c r="A282" s="5">
        <v>280</v>
      </c>
      <c r="B282" s="5" t="str">
        <f>"202034301027"</f>
        <v>202034301027</v>
      </c>
      <c r="C282" s="5" t="s">
        <v>307</v>
      </c>
      <c r="D282" s="5" t="s">
        <v>288</v>
      </c>
      <c r="E282" s="5" t="s">
        <v>10</v>
      </c>
      <c r="F282" s="5">
        <v>3</v>
      </c>
      <c r="G282" s="5" t="s">
        <v>11</v>
      </c>
      <c r="H282" s="5" t="s">
        <v>12</v>
      </c>
    </row>
    <row r="283" spans="1:8" ht="28.5" x14ac:dyDescent="0.2">
      <c r="A283" s="5">
        <v>281</v>
      </c>
      <c r="B283" s="5" t="str">
        <f>"202034301028"</f>
        <v>202034301028</v>
      </c>
      <c r="C283" s="5" t="s">
        <v>308</v>
      </c>
      <c r="D283" s="5" t="s">
        <v>288</v>
      </c>
      <c r="E283" s="5" t="s">
        <v>10</v>
      </c>
      <c r="F283" s="5">
        <v>3</v>
      </c>
      <c r="G283" s="5" t="s">
        <v>11</v>
      </c>
      <c r="H283" s="5" t="s">
        <v>12</v>
      </c>
    </row>
    <row r="284" spans="1:8" ht="28.5" x14ac:dyDescent="0.2">
      <c r="A284" s="5">
        <v>282</v>
      </c>
      <c r="B284" s="5" t="str">
        <f>"202034301029"</f>
        <v>202034301029</v>
      </c>
      <c r="C284" s="5" t="s">
        <v>309</v>
      </c>
      <c r="D284" s="5" t="s">
        <v>288</v>
      </c>
      <c r="E284" s="5" t="s">
        <v>10</v>
      </c>
      <c r="F284" s="5">
        <v>3</v>
      </c>
      <c r="G284" s="5" t="s">
        <v>11</v>
      </c>
      <c r="H284" s="5" t="s">
        <v>12</v>
      </c>
    </row>
    <row r="285" spans="1:8" ht="28.5" x14ac:dyDescent="0.2">
      <c r="A285" s="5">
        <v>283</v>
      </c>
      <c r="B285" s="5" t="str">
        <f>"202034301030"</f>
        <v>202034301030</v>
      </c>
      <c r="C285" s="5" t="s">
        <v>310</v>
      </c>
      <c r="D285" s="5" t="s">
        <v>288</v>
      </c>
      <c r="E285" s="5" t="s">
        <v>10</v>
      </c>
      <c r="F285" s="5">
        <v>3</v>
      </c>
      <c r="G285" s="5" t="s">
        <v>11</v>
      </c>
      <c r="H285" s="5" t="s">
        <v>12</v>
      </c>
    </row>
    <row r="286" spans="1:8" ht="28.5" x14ac:dyDescent="0.2">
      <c r="A286" s="5">
        <v>284</v>
      </c>
      <c r="B286" s="5" t="str">
        <f>"202034301031"</f>
        <v>202034301031</v>
      </c>
      <c r="C286" s="5" t="s">
        <v>311</v>
      </c>
      <c r="D286" s="5" t="s">
        <v>288</v>
      </c>
      <c r="E286" s="5" t="s">
        <v>10</v>
      </c>
      <c r="F286" s="5">
        <v>3</v>
      </c>
      <c r="G286" s="5" t="s">
        <v>11</v>
      </c>
      <c r="H286" s="5" t="s">
        <v>12</v>
      </c>
    </row>
    <row r="287" spans="1:8" ht="28.5" x14ac:dyDescent="0.2">
      <c r="A287" s="5">
        <v>285</v>
      </c>
      <c r="B287" s="5" t="str">
        <f>"202034301033"</f>
        <v>202034301033</v>
      </c>
      <c r="C287" s="5" t="s">
        <v>312</v>
      </c>
      <c r="D287" s="5" t="s">
        <v>288</v>
      </c>
      <c r="E287" s="5" t="s">
        <v>10</v>
      </c>
      <c r="F287" s="5">
        <v>3</v>
      </c>
      <c r="G287" s="5" t="s">
        <v>11</v>
      </c>
      <c r="H287" s="5" t="s">
        <v>12</v>
      </c>
    </row>
    <row r="288" spans="1:8" ht="28.5" x14ac:dyDescent="0.2">
      <c r="A288" s="5">
        <v>286</v>
      </c>
      <c r="B288" s="5" t="str">
        <f>"202034301034"</f>
        <v>202034301034</v>
      </c>
      <c r="C288" s="5" t="s">
        <v>313</v>
      </c>
      <c r="D288" s="5" t="s">
        <v>288</v>
      </c>
      <c r="E288" s="5" t="s">
        <v>10</v>
      </c>
      <c r="F288" s="5">
        <v>3</v>
      </c>
      <c r="G288" s="5" t="s">
        <v>11</v>
      </c>
      <c r="H288" s="5" t="s">
        <v>12</v>
      </c>
    </row>
    <row r="289" spans="1:8" ht="28.5" x14ac:dyDescent="0.2">
      <c r="A289" s="5">
        <v>287</v>
      </c>
      <c r="B289" s="5" t="str">
        <f>"202034301035"</f>
        <v>202034301035</v>
      </c>
      <c r="C289" s="5" t="s">
        <v>314</v>
      </c>
      <c r="D289" s="5" t="s">
        <v>288</v>
      </c>
      <c r="E289" s="5" t="s">
        <v>10</v>
      </c>
      <c r="F289" s="5">
        <v>3</v>
      </c>
      <c r="G289" s="5" t="s">
        <v>11</v>
      </c>
      <c r="H289" s="5" t="s">
        <v>12</v>
      </c>
    </row>
    <row r="290" spans="1:8" ht="28.5" x14ac:dyDescent="0.2">
      <c r="A290" s="5">
        <v>288</v>
      </c>
      <c r="B290" s="5" t="str">
        <f>"202034301036"</f>
        <v>202034301036</v>
      </c>
      <c r="C290" s="5" t="s">
        <v>315</v>
      </c>
      <c r="D290" s="5" t="s">
        <v>288</v>
      </c>
      <c r="E290" s="5" t="s">
        <v>10</v>
      </c>
      <c r="F290" s="5">
        <v>3</v>
      </c>
      <c r="G290" s="5" t="s">
        <v>11</v>
      </c>
      <c r="H290" s="5" t="s">
        <v>12</v>
      </c>
    </row>
    <row r="291" spans="1:8" ht="28.5" x14ac:dyDescent="0.2">
      <c r="A291" s="5">
        <v>289</v>
      </c>
      <c r="B291" s="5" t="str">
        <f>"202034301037"</f>
        <v>202034301037</v>
      </c>
      <c r="C291" s="5" t="s">
        <v>316</v>
      </c>
      <c r="D291" s="5" t="s">
        <v>288</v>
      </c>
      <c r="E291" s="5" t="s">
        <v>10</v>
      </c>
      <c r="F291" s="5">
        <v>3</v>
      </c>
      <c r="G291" s="5" t="s">
        <v>11</v>
      </c>
      <c r="H291" s="5" t="s">
        <v>12</v>
      </c>
    </row>
    <row r="292" spans="1:8" ht="28.5" x14ac:dyDescent="0.2">
      <c r="A292" s="5">
        <v>290</v>
      </c>
      <c r="B292" s="5" t="str">
        <f>"202034301038"</f>
        <v>202034301038</v>
      </c>
      <c r="C292" s="5" t="s">
        <v>317</v>
      </c>
      <c r="D292" s="5" t="s">
        <v>288</v>
      </c>
      <c r="E292" s="5" t="s">
        <v>10</v>
      </c>
      <c r="F292" s="5">
        <v>3</v>
      </c>
      <c r="G292" s="5" t="s">
        <v>11</v>
      </c>
      <c r="H292" s="5" t="s">
        <v>12</v>
      </c>
    </row>
    <row r="293" spans="1:8" ht="28.5" x14ac:dyDescent="0.2">
      <c r="A293" s="5">
        <v>291</v>
      </c>
      <c r="B293" s="5" t="str">
        <f>"202034301039"</f>
        <v>202034301039</v>
      </c>
      <c r="C293" s="5" t="s">
        <v>318</v>
      </c>
      <c r="D293" s="5" t="s">
        <v>288</v>
      </c>
      <c r="E293" s="5" t="s">
        <v>10</v>
      </c>
      <c r="F293" s="5">
        <v>3</v>
      </c>
      <c r="G293" s="5" t="s">
        <v>11</v>
      </c>
      <c r="H293" s="5" t="s">
        <v>12</v>
      </c>
    </row>
    <row r="294" spans="1:8" ht="28.5" x14ac:dyDescent="0.2">
      <c r="A294" s="5">
        <v>292</v>
      </c>
      <c r="B294" s="5" t="str">
        <f>"202034301042"</f>
        <v>202034301042</v>
      </c>
      <c r="C294" s="5" t="s">
        <v>319</v>
      </c>
      <c r="D294" s="5" t="s">
        <v>288</v>
      </c>
      <c r="E294" s="5" t="s">
        <v>10</v>
      </c>
      <c r="F294" s="5">
        <v>3</v>
      </c>
      <c r="G294" s="5" t="s">
        <v>11</v>
      </c>
      <c r="H294" s="5" t="s">
        <v>12</v>
      </c>
    </row>
    <row r="295" spans="1:8" ht="28.5" x14ac:dyDescent="0.2">
      <c r="A295" s="5">
        <v>293</v>
      </c>
      <c r="B295" s="5" t="str">
        <f>"202034301044"</f>
        <v>202034301044</v>
      </c>
      <c r="C295" s="5" t="s">
        <v>320</v>
      </c>
      <c r="D295" s="5" t="s">
        <v>288</v>
      </c>
      <c r="E295" s="5" t="s">
        <v>10</v>
      </c>
      <c r="F295" s="5">
        <v>3</v>
      </c>
      <c r="G295" s="5" t="s">
        <v>11</v>
      </c>
      <c r="H295" s="5" t="s">
        <v>12</v>
      </c>
    </row>
    <row r="296" spans="1:8" ht="28.5" x14ac:dyDescent="0.2">
      <c r="A296" s="5">
        <v>294</v>
      </c>
      <c r="B296" s="5" t="str">
        <f>"202034301045"</f>
        <v>202034301045</v>
      </c>
      <c r="C296" s="5" t="s">
        <v>321</v>
      </c>
      <c r="D296" s="5" t="s">
        <v>288</v>
      </c>
      <c r="E296" s="5" t="s">
        <v>10</v>
      </c>
      <c r="F296" s="5">
        <v>3</v>
      </c>
      <c r="G296" s="5" t="s">
        <v>11</v>
      </c>
      <c r="H296" s="5" t="s">
        <v>12</v>
      </c>
    </row>
    <row r="297" spans="1:8" ht="28.5" x14ac:dyDescent="0.2">
      <c r="A297" s="5">
        <v>295</v>
      </c>
      <c r="B297" s="5" t="str">
        <f>"202034301046"</f>
        <v>202034301046</v>
      </c>
      <c r="C297" s="5" t="s">
        <v>322</v>
      </c>
      <c r="D297" s="5" t="s">
        <v>288</v>
      </c>
      <c r="E297" s="5" t="s">
        <v>10</v>
      </c>
      <c r="F297" s="5">
        <v>3</v>
      </c>
      <c r="G297" s="5" t="s">
        <v>11</v>
      </c>
      <c r="H297" s="5" t="s">
        <v>12</v>
      </c>
    </row>
    <row r="298" spans="1:8" ht="28.5" x14ac:dyDescent="0.2">
      <c r="A298" s="5">
        <v>296</v>
      </c>
      <c r="B298" s="5" t="str">
        <f>"202034301047"</f>
        <v>202034301047</v>
      </c>
      <c r="C298" s="5" t="s">
        <v>323</v>
      </c>
      <c r="D298" s="5" t="s">
        <v>288</v>
      </c>
      <c r="E298" s="5" t="s">
        <v>10</v>
      </c>
      <c r="F298" s="5">
        <v>3</v>
      </c>
      <c r="G298" s="5" t="s">
        <v>11</v>
      </c>
      <c r="H298" s="5" t="s">
        <v>12</v>
      </c>
    </row>
    <row r="299" spans="1:8" ht="28.5" x14ac:dyDescent="0.2">
      <c r="A299" s="5">
        <v>297</v>
      </c>
      <c r="B299" s="5" t="str">
        <f>"202034301049"</f>
        <v>202034301049</v>
      </c>
      <c r="C299" s="5" t="s">
        <v>324</v>
      </c>
      <c r="D299" s="5" t="s">
        <v>288</v>
      </c>
      <c r="E299" s="5" t="s">
        <v>10</v>
      </c>
      <c r="F299" s="5">
        <v>3</v>
      </c>
      <c r="G299" s="5" t="s">
        <v>11</v>
      </c>
      <c r="H299" s="5" t="s">
        <v>12</v>
      </c>
    </row>
    <row r="300" spans="1:8" ht="28.5" x14ac:dyDescent="0.2">
      <c r="A300" s="5">
        <v>298</v>
      </c>
      <c r="B300" s="5" t="str">
        <f>"202034301050"</f>
        <v>202034301050</v>
      </c>
      <c r="C300" s="5" t="s">
        <v>325</v>
      </c>
      <c r="D300" s="5" t="s">
        <v>288</v>
      </c>
      <c r="E300" s="5" t="s">
        <v>10</v>
      </c>
      <c r="F300" s="5">
        <v>3</v>
      </c>
      <c r="G300" s="5" t="s">
        <v>11</v>
      </c>
      <c r="H300" s="5" t="s">
        <v>12</v>
      </c>
    </row>
    <row r="301" spans="1:8" ht="28.5" x14ac:dyDescent="0.2">
      <c r="A301" s="5">
        <v>299</v>
      </c>
      <c r="B301" s="5" t="str">
        <f>"202034301051"</f>
        <v>202034301051</v>
      </c>
      <c r="C301" s="5" t="s">
        <v>326</v>
      </c>
      <c r="D301" s="5" t="s">
        <v>288</v>
      </c>
      <c r="E301" s="5" t="s">
        <v>10</v>
      </c>
      <c r="F301" s="5">
        <v>3</v>
      </c>
      <c r="G301" s="5" t="s">
        <v>11</v>
      </c>
      <c r="H301" s="5" t="s">
        <v>12</v>
      </c>
    </row>
    <row r="302" spans="1:8" ht="28.5" x14ac:dyDescent="0.2">
      <c r="A302" s="5">
        <v>300</v>
      </c>
      <c r="B302" s="5" t="str">
        <f>"202034301052"</f>
        <v>202034301052</v>
      </c>
      <c r="C302" s="5" t="s">
        <v>327</v>
      </c>
      <c r="D302" s="5" t="s">
        <v>288</v>
      </c>
      <c r="E302" s="5" t="s">
        <v>10</v>
      </c>
      <c r="F302" s="5">
        <v>3</v>
      </c>
      <c r="G302" s="5" t="s">
        <v>11</v>
      </c>
      <c r="H302" s="5" t="s">
        <v>12</v>
      </c>
    </row>
    <row r="303" spans="1:8" ht="28.5" x14ac:dyDescent="0.2">
      <c r="A303" s="5">
        <v>301</v>
      </c>
      <c r="B303" s="5" t="str">
        <f>"202034301053"</f>
        <v>202034301053</v>
      </c>
      <c r="C303" s="5" t="s">
        <v>328</v>
      </c>
      <c r="D303" s="5" t="s">
        <v>288</v>
      </c>
      <c r="E303" s="5" t="s">
        <v>10</v>
      </c>
      <c r="F303" s="5">
        <v>3</v>
      </c>
      <c r="G303" s="5" t="s">
        <v>11</v>
      </c>
      <c r="H303" s="5" t="s">
        <v>12</v>
      </c>
    </row>
    <row r="304" spans="1:8" ht="28.5" x14ac:dyDescent="0.2">
      <c r="A304" s="5">
        <v>302</v>
      </c>
      <c r="B304" s="5" t="str">
        <f>"202034301054"</f>
        <v>202034301054</v>
      </c>
      <c r="C304" s="5" t="s">
        <v>329</v>
      </c>
      <c r="D304" s="5" t="s">
        <v>288</v>
      </c>
      <c r="E304" s="5" t="s">
        <v>10</v>
      </c>
      <c r="F304" s="5">
        <v>3</v>
      </c>
      <c r="G304" s="5" t="s">
        <v>11</v>
      </c>
      <c r="H304" s="5" t="s">
        <v>12</v>
      </c>
    </row>
    <row r="305" spans="1:8" ht="28.5" x14ac:dyDescent="0.2">
      <c r="A305" s="5">
        <v>303</v>
      </c>
      <c r="B305" s="5" t="str">
        <f>"202034301055"</f>
        <v>202034301055</v>
      </c>
      <c r="C305" s="5" t="s">
        <v>330</v>
      </c>
      <c r="D305" s="5" t="s">
        <v>288</v>
      </c>
      <c r="E305" s="5" t="s">
        <v>10</v>
      </c>
      <c r="F305" s="5">
        <v>3</v>
      </c>
      <c r="G305" s="5" t="s">
        <v>11</v>
      </c>
      <c r="H305" s="5" t="s">
        <v>12</v>
      </c>
    </row>
    <row r="306" spans="1:8" ht="28.5" x14ac:dyDescent="0.2">
      <c r="A306" s="5">
        <v>304</v>
      </c>
      <c r="B306" s="5" t="str">
        <f>"202034301056"</f>
        <v>202034301056</v>
      </c>
      <c r="C306" s="5" t="s">
        <v>331</v>
      </c>
      <c r="D306" s="5" t="s">
        <v>288</v>
      </c>
      <c r="E306" s="5" t="s">
        <v>10</v>
      </c>
      <c r="F306" s="5">
        <v>3</v>
      </c>
      <c r="G306" s="5" t="s">
        <v>11</v>
      </c>
      <c r="H306" s="5" t="s">
        <v>12</v>
      </c>
    </row>
    <row r="307" spans="1:8" ht="28.5" x14ac:dyDescent="0.2">
      <c r="A307" s="5">
        <v>305</v>
      </c>
      <c r="B307" s="5" t="str">
        <f>"202034301057"</f>
        <v>202034301057</v>
      </c>
      <c r="C307" s="5" t="s">
        <v>332</v>
      </c>
      <c r="D307" s="5" t="s">
        <v>288</v>
      </c>
      <c r="E307" s="5" t="s">
        <v>10</v>
      </c>
      <c r="F307" s="5">
        <v>3</v>
      </c>
      <c r="G307" s="5" t="s">
        <v>11</v>
      </c>
      <c r="H307" s="5" t="s">
        <v>12</v>
      </c>
    </row>
    <row r="308" spans="1:8" ht="28.5" x14ac:dyDescent="0.2">
      <c r="A308" s="5">
        <v>306</v>
      </c>
      <c r="B308" s="5" t="str">
        <f>"202034301058"</f>
        <v>202034301058</v>
      </c>
      <c r="C308" s="5" t="s">
        <v>333</v>
      </c>
      <c r="D308" s="5" t="s">
        <v>288</v>
      </c>
      <c r="E308" s="5" t="s">
        <v>10</v>
      </c>
      <c r="F308" s="5">
        <v>3</v>
      </c>
      <c r="G308" s="5" t="s">
        <v>11</v>
      </c>
      <c r="H308" s="5" t="s">
        <v>12</v>
      </c>
    </row>
    <row r="309" spans="1:8" ht="28.5" x14ac:dyDescent="0.2">
      <c r="A309" s="5">
        <v>307</v>
      </c>
      <c r="B309" s="5" t="str">
        <f>"202034301059"</f>
        <v>202034301059</v>
      </c>
      <c r="C309" s="5" t="s">
        <v>334</v>
      </c>
      <c r="D309" s="5" t="s">
        <v>288</v>
      </c>
      <c r="E309" s="5" t="s">
        <v>10</v>
      </c>
      <c r="F309" s="5">
        <v>3</v>
      </c>
      <c r="G309" s="5" t="s">
        <v>11</v>
      </c>
      <c r="H309" s="5" t="s">
        <v>12</v>
      </c>
    </row>
    <row r="310" spans="1:8" ht="28.5" x14ac:dyDescent="0.2">
      <c r="A310" s="5">
        <v>308</v>
      </c>
      <c r="B310" s="5" t="str">
        <f>"202034301060"</f>
        <v>202034301060</v>
      </c>
      <c r="C310" s="5" t="s">
        <v>335</v>
      </c>
      <c r="D310" s="5" t="s">
        <v>288</v>
      </c>
      <c r="E310" s="5" t="s">
        <v>10</v>
      </c>
      <c r="F310" s="5">
        <v>3</v>
      </c>
      <c r="G310" s="5" t="s">
        <v>11</v>
      </c>
      <c r="H310" s="5" t="s">
        <v>12</v>
      </c>
    </row>
    <row r="311" spans="1:8" ht="28.5" x14ac:dyDescent="0.2">
      <c r="A311" s="5">
        <v>309</v>
      </c>
      <c r="B311" s="5" t="str">
        <f>"202034301062"</f>
        <v>202034301062</v>
      </c>
      <c r="C311" s="5" t="s">
        <v>336</v>
      </c>
      <c r="D311" s="5" t="s">
        <v>288</v>
      </c>
      <c r="E311" s="5" t="s">
        <v>10</v>
      </c>
      <c r="F311" s="5">
        <v>3</v>
      </c>
      <c r="G311" s="5" t="s">
        <v>11</v>
      </c>
      <c r="H311" s="5" t="s">
        <v>12</v>
      </c>
    </row>
    <row r="312" spans="1:8" ht="28.5" x14ac:dyDescent="0.2">
      <c r="A312" s="5">
        <v>310</v>
      </c>
      <c r="B312" s="5" t="str">
        <f>"202034301064"</f>
        <v>202034301064</v>
      </c>
      <c r="C312" s="5" t="s">
        <v>337</v>
      </c>
      <c r="D312" s="5" t="s">
        <v>288</v>
      </c>
      <c r="E312" s="5" t="s">
        <v>10</v>
      </c>
      <c r="F312" s="5">
        <v>3</v>
      </c>
      <c r="G312" s="5" t="s">
        <v>11</v>
      </c>
      <c r="H312" s="5" t="s">
        <v>12</v>
      </c>
    </row>
    <row r="313" spans="1:8" ht="28.5" x14ac:dyDescent="0.2">
      <c r="A313" s="5">
        <v>311</v>
      </c>
      <c r="B313" s="5" t="str">
        <f>"202034301065"</f>
        <v>202034301065</v>
      </c>
      <c r="C313" s="5" t="s">
        <v>338</v>
      </c>
      <c r="D313" s="5" t="s">
        <v>288</v>
      </c>
      <c r="E313" s="5" t="s">
        <v>10</v>
      </c>
      <c r="F313" s="5">
        <v>3</v>
      </c>
      <c r="G313" s="5" t="s">
        <v>11</v>
      </c>
      <c r="H313" s="5" t="s">
        <v>12</v>
      </c>
    </row>
    <row r="314" spans="1:8" ht="28.5" x14ac:dyDescent="0.2">
      <c r="A314" s="5">
        <v>312</v>
      </c>
      <c r="B314" s="5" t="str">
        <f>"202034301066"</f>
        <v>202034301066</v>
      </c>
      <c r="C314" s="5" t="s">
        <v>339</v>
      </c>
      <c r="D314" s="5" t="s">
        <v>288</v>
      </c>
      <c r="E314" s="5" t="s">
        <v>10</v>
      </c>
      <c r="F314" s="5">
        <v>3</v>
      </c>
      <c r="G314" s="5" t="s">
        <v>11</v>
      </c>
      <c r="H314" s="5" t="s">
        <v>12</v>
      </c>
    </row>
    <row r="315" spans="1:8" ht="28.5" x14ac:dyDescent="0.2">
      <c r="A315" s="5">
        <v>313</v>
      </c>
      <c r="B315" s="5" t="str">
        <f>"202034301067"</f>
        <v>202034301067</v>
      </c>
      <c r="C315" s="5" t="s">
        <v>340</v>
      </c>
      <c r="D315" s="5" t="s">
        <v>288</v>
      </c>
      <c r="E315" s="5" t="s">
        <v>10</v>
      </c>
      <c r="F315" s="5">
        <v>3</v>
      </c>
      <c r="G315" s="5" t="s">
        <v>11</v>
      </c>
      <c r="H315" s="5" t="s">
        <v>12</v>
      </c>
    </row>
    <row r="316" spans="1:8" ht="28.5" x14ac:dyDescent="0.2">
      <c r="A316" s="5">
        <v>314</v>
      </c>
      <c r="B316" s="5" t="str">
        <f>"202034301068"</f>
        <v>202034301068</v>
      </c>
      <c r="C316" s="5" t="s">
        <v>341</v>
      </c>
      <c r="D316" s="5" t="s">
        <v>288</v>
      </c>
      <c r="E316" s="5" t="s">
        <v>10</v>
      </c>
      <c r="F316" s="5">
        <v>3</v>
      </c>
      <c r="G316" s="5" t="s">
        <v>11</v>
      </c>
      <c r="H316" s="5" t="s">
        <v>12</v>
      </c>
    </row>
    <row r="317" spans="1:8" ht="28.5" x14ac:dyDescent="0.2">
      <c r="A317" s="5">
        <v>315</v>
      </c>
      <c r="B317" s="5" t="str">
        <f>"202034301070"</f>
        <v>202034301070</v>
      </c>
      <c r="C317" s="5" t="s">
        <v>342</v>
      </c>
      <c r="D317" s="5" t="s">
        <v>288</v>
      </c>
      <c r="E317" s="5" t="s">
        <v>10</v>
      </c>
      <c r="F317" s="5">
        <v>3</v>
      </c>
      <c r="G317" s="5" t="s">
        <v>11</v>
      </c>
      <c r="H317" s="5" t="s">
        <v>12</v>
      </c>
    </row>
    <row r="318" spans="1:8" ht="28.5" x14ac:dyDescent="0.2">
      <c r="A318" s="5">
        <v>316</v>
      </c>
      <c r="B318" s="5" t="str">
        <f>"202034301073"</f>
        <v>202034301073</v>
      </c>
      <c r="C318" s="5" t="s">
        <v>343</v>
      </c>
      <c r="D318" s="5" t="s">
        <v>288</v>
      </c>
      <c r="E318" s="5" t="s">
        <v>10</v>
      </c>
      <c r="F318" s="5">
        <v>3</v>
      </c>
      <c r="G318" s="5" t="s">
        <v>11</v>
      </c>
      <c r="H318" s="5" t="s">
        <v>12</v>
      </c>
    </row>
    <row r="319" spans="1:8" ht="28.5" x14ac:dyDescent="0.2">
      <c r="A319" s="5">
        <v>317</v>
      </c>
      <c r="B319" s="5" t="str">
        <f>"202034301074"</f>
        <v>202034301074</v>
      </c>
      <c r="C319" s="5" t="s">
        <v>344</v>
      </c>
      <c r="D319" s="5" t="s">
        <v>288</v>
      </c>
      <c r="E319" s="5" t="s">
        <v>10</v>
      </c>
      <c r="F319" s="5">
        <v>3</v>
      </c>
      <c r="G319" s="5" t="s">
        <v>11</v>
      </c>
      <c r="H319" s="5" t="s">
        <v>12</v>
      </c>
    </row>
    <row r="320" spans="1:8" ht="28.5" x14ac:dyDescent="0.2">
      <c r="A320" s="5">
        <v>318</v>
      </c>
      <c r="B320" s="5" t="str">
        <f>"202034301078"</f>
        <v>202034301078</v>
      </c>
      <c r="C320" s="5" t="s">
        <v>345</v>
      </c>
      <c r="D320" s="5" t="s">
        <v>288</v>
      </c>
      <c r="E320" s="5" t="s">
        <v>10</v>
      </c>
      <c r="F320" s="5">
        <v>3</v>
      </c>
      <c r="G320" s="5" t="s">
        <v>11</v>
      </c>
      <c r="H320" s="5" t="s">
        <v>12</v>
      </c>
    </row>
    <row r="321" spans="1:8" ht="28.5" x14ac:dyDescent="0.2">
      <c r="A321" s="5">
        <v>319</v>
      </c>
      <c r="B321" s="5" t="str">
        <f>"202034301079"</f>
        <v>202034301079</v>
      </c>
      <c r="C321" s="5" t="s">
        <v>346</v>
      </c>
      <c r="D321" s="5" t="s">
        <v>288</v>
      </c>
      <c r="E321" s="5" t="s">
        <v>10</v>
      </c>
      <c r="F321" s="5">
        <v>3</v>
      </c>
      <c r="G321" s="5" t="s">
        <v>11</v>
      </c>
      <c r="H321" s="5" t="s">
        <v>12</v>
      </c>
    </row>
    <row r="322" spans="1:8" ht="28.5" x14ac:dyDescent="0.2">
      <c r="A322" s="5">
        <v>320</v>
      </c>
      <c r="B322" s="5" t="str">
        <f>"202034301080"</f>
        <v>202034301080</v>
      </c>
      <c r="C322" s="5" t="s">
        <v>347</v>
      </c>
      <c r="D322" s="5" t="s">
        <v>288</v>
      </c>
      <c r="E322" s="5" t="s">
        <v>10</v>
      </c>
      <c r="F322" s="5">
        <v>3</v>
      </c>
      <c r="G322" s="5" t="s">
        <v>11</v>
      </c>
      <c r="H322" s="5" t="s">
        <v>12</v>
      </c>
    </row>
    <row r="323" spans="1:8" ht="28.5" x14ac:dyDescent="0.2">
      <c r="A323" s="5">
        <v>321</v>
      </c>
      <c r="B323" s="5" t="str">
        <f>"202034301081"</f>
        <v>202034301081</v>
      </c>
      <c r="C323" s="5" t="s">
        <v>348</v>
      </c>
      <c r="D323" s="5" t="s">
        <v>288</v>
      </c>
      <c r="E323" s="5" t="s">
        <v>10</v>
      </c>
      <c r="F323" s="5">
        <v>3</v>
      </c>
      <c r="G323" s="5" t="s">
        <v>11</v>
      </c>
      <c r="H323" s="5" t="s">
        <v>12</v>
      </c>
    </row>
    <row r="324" spans="1:8" ht="28.5" x14ac:dyDescent="0.2">
      <c r="A324" s="5">
        <v>322</v>
      </c>
      <c r="B324" s="5" t="str">
        <f>"202034301082"</f>
        <v>202034301082</v>
      </c>
      <c r="C324" s="5" t="s">
        <v>349</v>
      </c>
      <c r="D324" s="5" t="s">
        <v>288</v>
      </c>
      <c r="E324" s="5" t="s">
        <v>10</v>
      </c>
      <c r="F324" s="5">
        <v>3</v>
      </c>
      <c r="G324" s="5" t="s">
        <v>11</v>
      </c>
      <c r="H324" s="5" t="s">
        <v>12</v>
      </c>
    </row>
    <row r="325" spans="1:8" ht="28.5" x14ac:dyDescent="0.2">
      <c r="A325" s="5">
        <v>323</v>
      </c>
      <c r="B325" s="5" t="str">
        <f>"202034301083"</f>
        <v>202034301083</v>
      </c>
      <c r="C325" s="5" t="s">
        <v>350</v>
      </c>
      <c r="D325" s="5" t="s">
        <v>288</v>
      </c>
      <c r="E325" s="5" t="s">
        <v>10</v>
      </c>
      <c r="F325" s="5">
        <v>3</v>
      </c>
      <c r="G325" s="5" t="s">
        <v>11</v>
      </c>
      <c r="H325" s="5" t="s">
        <v>12</v>
      </c>
    </row>
    <row r="326" spans="1:8" ht="28.5" x14ac:dyDescent="0.2">
      <c r="A326" s="5">
        <v>324</v>
      </c>
      <c r="B326" s="5" t="str">
        <f>"202034301085"</f>
        <v>202034301085</v>
      </c>
      <c r="C326" s="5" t="s">
        <v>351</v>
      </c>
      <c r="D326" s="5" t="s">
        <v>288</v>
      </c>
      <c r="E326" s="5" t="s">
        <v>10</v>
      </c>
      <c r="F326" s="5">
        <v>3</v>
      </c>
      <c r="G326" s="5" t="s">
        <v>11</v>
      </c>
      <c r="H326" s="5" t="s">
        <v>12</v>
      </c>
    </row>
    <row r="327" spans="1:8" ht="28.5" x14ac:dyDescent="0.2">
      <c r="A327" s="5">
        <v>325</v>
      </c>
      <c r="B327" s="5" t="str">
        <f>"202034301086"</f>
        <v>202034301086</v>
      </c>
      <c r="C327" s="5" t="s">
        <v>352</v>
      </c>
      <c r="D327" s="5" t="s">
        <v>288</v>
      </c>
      <c r="E327" s="5" t="s">
        <v>10</v>
      </c>
      <c r="F327" s="5">
        <v>3</v>
      </c>
      <c r="G327" s="5" t="s">
        <v>11</v>
      </c>
      <c r="H327" s="5" t="s">
        <v>12</v>
      </c>
    </row>
    <row r="328" spans="1:8" ht="28.5" x14ac:dyDescent="0.2">
      <c r="A328" s="5">
        <v>326</v>
      </c>
      <c r="B328" s="5" t="str">
        <f>"202034301087"</f>
        <v>202034301087</v>
      </c>
      <c r="C328" s="5" t="s">
        <v>353</v>
      </c>
      <c r="D328" s="5" t="s">
        <v>288</v>
      </c>
      <c r="E328" s="5" t="s">
        <v>10</v>
      </c>
      <c r="F328" s="5">
        <v>3</v>
      </c>
      <c r="G328" s="5" t="s">
        <v>11</v>
      </c>
      <c r="H328" s="5" t="s">
        <v>12</v>
      </c>
    </row>
    <row r="329" spans="1:8" ht="28.5" x14ac:dyDescent="0.2">
      <c r="A329" s="5">
        <v>327</v>
      </c>
      <c r="B329" s="5" t="str">
        <f>"202034301088"</f>
        <v>202034301088</v>
      </c>
      <c r="C329" s="5" t="s">
        <v>354</v>
      </c>
      <c r="D329" s="5" t="s">
        <v>288</v>
      </c>
      <c r="E329" s="5" t="s">
        <v>10</v>
      </c>
      <c r="F329" s="5">
        <v>3</v>
      </c>
      <c r="G329" s="5" t="s">
        <v>11</v>
      </c>
      <c r="H329" s="5" t="s">
        <v>12</v>
      </c>
    </row>
    <row r="330" spans="1:8" ht="28.5" x14ac:dyDescent="0.2">
      <c r="A330" s="5">
        <v>328</v>
      </c>
      <c r="B330" s="5" t="str">
        <f>"202034301091"</f>
        <v>202034301091</v>
      </c>
      <c r="C330" s="5" t="s">
        <v>355</v>
      </c>
      <c r="D330" s="5" t="s">
        <v>288</v>
      </c>
      <c r="E330" s="5" t="s">
        <v>10</v>
      </c>
      <c r="F330" s="5">
        <v>3</v>
      </c>
      <c r="G330" s="5" t="s">
        <v>11</v>
      </c>
      <c r="H330" s="5" t="s">
        <v>12</v>
      </c>
    </row>
    <row r="331" spans="1:8" ht="28.5" x14ac:dyDescent="0.2">
      <c r="A331" s="5">
        <v>329</v>
      </c>
      <c r="B331" s="5" t="str">
        <f>"202034301092"</f>
        <v>202034301092</v>
      </c>
      <c r="C331" s="5" t="s">
        <v>356</v>
      </c>
      <c r="D331" s="5" t="s">
        <v>288</v>
      </c>
      <c r="E331" s="5" t="s">
        <v>10</v>
      </c>
      <c r="F331" s="5">
        <v>3</v>
      </c>
      <c r="G331" s="5" t="s">
        <v>11</v>
      </c>
      <c r="H331" s="5" t="s">
        <v>12</v>
      </c>
    </row>
    <row r="332" spans="1:8" ht="28.5" x14ac:dyDescent="0.2">
      <c r="A332" s="5">
        <v>330</v>
      </c>
      <c r="B332" s="5" t="str">
        <f>"202034301093"</f>
        <v>202034301093</v>
      </c>
      <c r="C332" s="5" t="s">
        <v>357</v>
      </c>
      <c r="D332" s="5" t="s">
        <v>288</v>
      </c>
      <c r="E332" s="5" t="s">
        <v>10</v>
      </c>
      <c r="F332" s="5">
        <v>3</v>
      </c>
      <c r="G332" s="5" t="s">
        <v>11</v>
      </c>
      <c r="H332" s="5" t="s">
        <v>12</v>
      </c>
    </row>
    <row r="333" spans="1:8" ht="28.5" x14ac:dyDescent="0.2">
      <c r="A333" s="5">
        <v>331</v>
      </c>
      <c r="B333" s="5" t="str">
        <f>"202034301094"</f>
        <v>202034301094</v>
      </c>
      <c r="C333" s="5" t="s">
        <v>358</v>
      </c>
      <c r="D333" s="5" t="s">
        <v>288</v>
      </c>
      <c r="E333" s="5" t="s">
        <v>10</v>
      </c>
      <c r="F333" s="5">
        <v>3</v>
      </c>
      <c r="G333" s="5" t="s">
        <v>11</v>
      </c>
      <c r="H333" s="5" t="s">
        <v>12</v>
      </c>
    </row>
    <row r="334" spans="1:8" ht="28.5" x14ac:dyDescent="0.2">
      <c r="A334" s="5">
        <v>332</v>
      </c>
      <c r="B334" s="5" t="str">
        <f>"202034301095"</f>
        <v>202034301095</v>
      </c>
      <c r="C334" s="5" t="s">
        <v>359</v>
      </c>
      <c r="D334" s="5" t="s">
        <v>288</v>
      </c>
      <c r="E334" s="5" t="s">
        <v>10</v>
      </c>
      <c r="F334" s="5">
        <v>3</v>
      </c>
      <c r="G334" s="5" t="s">
        <v>11</v>
      </c>
      <c r="H334" s="5" t="s">
        <v>12</v>
      </c>
    </row>
    <row r="335" spans="1:8" ht="28.5" x14ac:dyDescent="0.2">
      <c r="A335" s="5">
        <v>333</v>
      </c>
      <c r="B335" s="5" t="str">
        <f>"202034301096"</f>
        <v>202034301096</v>
      </c>
      <c r="C335" s="5" t="s">
        <v>360</v>
      </c>
      <c r="D335" s="5" t="s">
        <v>288</v>
      </c>
      <c r="E335" s="5" t="s">
        <v>10</v>
      </c>
      <c r="F335" s="5">
        <v>3</v>
      </c>
      <c r="G335" s="5" t="s">
        <v>11</v>
      </c>
      <c r="H335" s="5" t="s">
        <v>12</v>
      </c>
    </row>
    <row r="336" spans="1:8" ht="28.5" x14ac:dyDescent="0.2">
      <c r="A336" s="5">
        <v>334</v>
      </c>
      <c r="B336" s="5" t="str">
        <f>"202034301097"</f>
        <v>202034301097</v>
      </c>
      <c r="C336" s="5" t="s">
        <v>361</v>
      </c>
      <c r="D336" s="5" t="s">
        <v>288</v>
      </c>
      <c r="E336" s="5" t="s">
        <v>10</v>
      </c>
      <c r="F336" s="5">
        <v>3</v>
      </c>
      <c r="G336" s="5" t="s">
        <v>11</v>
      </c>
      <c r="H336" s="5" t="s">
        <v>12</v>
      </c>
    </row>
    <row r="337" spans="1:8" ht="28.5" x14ac:dyDescent="0.2">
      <c r="A337" s="5">
        <v>335</v>
      </c>
      <c r="B337" s="5" t="str">
        <f>"202034301098"</f>
        <v>202034301098</v>
      </c>
      <c r="C337" s="5" t="s">
        <v>362</v>
      </c>
      <c r="D337" s="5" t="s">
        <v>288</v>
      </c>
      <c r="E337" s="5" t="s">
        <v>10</v>
      </c>
      <c r="F337" s="5">
        <v>3</v>
      </c>
      <c r="G337" s="5" t="s">
        <v>11</v>
      </c>
      <c r="H337" s="5" t="s">
        <v>12</v>
      </c>
    </row>
    <row r="338" spans="1:8" ht="28.5" x14ac:dyDescent="0.2">
      <c r="A338" s="5">
        <v>336</v>
      </c>
      <c r="B338" s="5" t="str">
        <f>"202034301099"</f>
        <v>202034301099</v>
      </c>
      <c r="C338" s="5" t="s">
        <v>363</v>
      </c>
      <c r="D338" s="5" t="s">
        <v>288</v>
      </c>
      <c r="E338" s="5" t="s">
        <v>10</v>
      </c>
      <c r="F338" s="5">
        <v>3</v>
      </c>
      <c r="G338" s="5" t="s">
        <v>11</v>
      </c>
      <c r="H338" s="5" t="s">
        <v>12</v>
      </c>
    </row>
    <row r="339" spans="1:8" ht="28.5" x14ac:dyDescent="0.2">
      <c r="A339" s="5">
        <v>337</v>
      </c>
      <c r="B339" s="5" t="str">
        <f>"202034301100"</f>
        <v>202034301100</v>
      </c>
      <c r="C339" s="5" t="s">
        <v>364</v>
      </c>
      <c r="D339" s="5" t="s">
        <v>288</v>
      </c>
      <c r="E339" s="5" t="s">
        <v>10</v>
      </c>
      <c r="F339" s="5">
        <v>3</v>
      </c>
      <c r="G339" s="5" t="s">
        <v>11</v>
      </c>
      <c r="H339" s="5" t="s">
        <v>12</v>
      </c>
    </row>
    <row r="340" spans="1:8" ht="28.5" x14ac:dyDescent="0.2">
      <c r="A340" s="5">
        <v>338</v>
      </c>
      <c r="B340" s="5" t="str">
        <f>"202034301102"</f>
        <v>202034301102</v>
      </c>
      <c r="C340" s="5" t="s">
        <v>365</v>
      </c>
      <c r="D340" s="5" t="s">
        <v>288</v>
      </c>
      <c r="E340" s="5" t="s">
        <v>10</v>
      </c>
      <c r="F340" s="5">
        <v>3</v>
      </c>
      <c r="G340" s="5" t="s">
        <v>11</v>
      </c>
      <c r="H340" s="5" t="s">
        <v>12</v>
      </c>
    </row>
    <row r="341" spans="1:8" ht="28.5" x14ac:dyDescent="0.2">
      <c r="A341" s="5">
        <v>339</v>
      </c>
      <c r="B341" s="5" t="str">
        <f>"202034301104"</f>
        <v>202034301104</v>
      </c>
      <c r="C341" s="5" t="s">
        <v>366</v>
      </c>
      <c r="D341" s="5" t="s">
        <v>288</v>
      </c>
      <c r="E341" s="5" t="s">
        <v>10</v>
      </c>
      <c r="F341" s="5">
        <v>3</v>
      </c>
      <c r="G341" s="5" t="s">
        <v>11</v>
      </c>
      <c r="H341" s="5" t="s">
        <v>12</v>
      </c>
    </row>
    <row r="342" spans="1:8" ht="28.5" x14ac:dyDescent="0.2">
      <c r="A342" s="5">
        <v>340</v>
      </c>
      <c r="B342" s="5" t="str">
        <f>"202034301105"</f>
        <v>202034301105</v>
      </c>
      <c r="C342" s="5" t="s">
        <v>367</v>
      </c>
      <c r="D342" s="5" t="s">
        <v>288</v>
      </c>
      <c r="E342" s="5" t="s">
        <v>10</v>
      </c>
      <c r="F342" s="5">
        <v>3</v>
      </c>
      <c r="G342" s="5" t="s">
        <v>11</v>
      </c>
      <c r="H342" s="5" t="s">
        <v>12</v>
      </c>
    </row>
    <row r="343" spans="1:8" ht="28.5" x14ac:dyDescent="0.2">
      <c r="A343" s="5">
        <v>341</v>
      </c>
      <c r="B343" s="5" t="str">
        <f>"202034301106"</f>
        <v>202034301106</v>
      </c>
      <c r="C343" s="5" t="s">
        <v>368</v>
      </c>
      <c r="D343" s="5" t="s">
        <v>288</v>
      </c>
      <c r="E343" s="5" t="s">
        <v>10</v>
      </c>
      <c r="F343" s="5">
        <v>3</v>
      </c>
      <c r="G343" s="5" t="s">
        <v>11</v>
      </c>
      <c r="H343" s="5" t="s">
        <v>12</v>
      </c>
    </row>
    <row r="344" spans="1:8" ht="28.5" x14ac:dyDescent="0.2">
      <c r="A344" s="5">
        <v>342</v>
      </c>
      <c r="B344" s="5" t="str">
        <f>"202034301107"</f>
        <v>202034301107</v>
      </c>
      <c r="C344" s="5" t="s">
        <v>369</v>
      </c>
      <c r="D344" s="5" t="s">
        <v>288</v>
      </c>
      <c r="E344" s="5" t="s">
        <v>10</v>
      </c>
      <c r="F344" s="5">
        <v>3</v>
      </c>
      <c r="G344" s="5" t="s">
        <v>11</v>
      </c>
      <c r="H344" s="5" t="s">
        <v>12</v>
      </c>
    </row>
    <row r="345" spans="1:8" ht="28.5" x14ac:dyDescent="0.2">
      <c r="A345" s="5">
        <v>343</v>
      </c>
      <c r="B345" s="5" t="str">
        <f>"202034301108"</f>
        <v>202034301108</v>
      </c>
      <c r="C345" s="5" t="s">
        <v>370</v>
      </c>
      <c r="D345" s="5" t="s">
        <v>288</v>
      </c>
      <c r="E345" s="5" t="s">
        <v>10</v>
      </c>
      <c r="F345" s="5">
        <v>3</v>
      </c>
      <c r="G345" s="5" t="s">
        <v>11</v>
      </c>
      <c r="H345" s="5" t="s">
        <v>12</v>
      </c>
    </row>
    <row r="346" spans="1:8" ht="28.5" x14ac:dyDescent="0.2">
      <c r="A346" s="5">
        <v>344</v>
      </c>
      <c r="B346" s="5" t="str">
        <f>"202034301109"</f>
        <v>202034301109</v>
      </c>
      <c r="C346" s="5" t="s">
        <v>371</v>
      </c>
      <c r="D346" s="5" t="s">
        <v>288</v>
      </c>
      <c r="E346" s="5" t="s">
        <v>10</v>
      </c>
      <c r="F346" s="5">
        <v>3</v>
      </c>
      <c r="G346" s="5" t="s">
        <v>11</v>
      </c>
      <c r="H346" s="5" t="s">
        <v>12</v>
      </c>
    </row>
    <row r="347" spans="1:8" ht="28.5" x14ac:dyDescent="0.2">
      <c r="A347" s="5">
        <v>345</v>
      </c>
      <c r="B347" s="5" t="str">
        <f>"202034301110"</f>
        <v>202034301110</v>
      </c>
      <c r="C347" s="5" t="s">
        <v>372</v>
      </c>
      <c r="D347" s="5" t="s">
        <v>288</v>
      </c>
      <c r="E347" s="5" t="s">
        <v>10</v>
      </c>
      <c r="F347" s="5">
        <v>3</v>
      </c>
      <c r="G347" s="5" t="s">
        <v>11</v>
      </c>
      <c r="H347" s="5" t="s">
        <v>12</v>
      </c>
    </row>
    <row r="348" spans="1:8" ht="28.5" x14ac:dyDescent="0.2">
      <c r="A348" s="5">
        <v>346</v>
      </c>
      <c r="B348" s="5" t="str">
        <f>"202034301114"</f>
        <v>202034301114</v>
      </c>
      <c r="C348" s="5" t="s">
        <v>373</v>
      </c>
      <c r="D348" s="5" t="s">
        <v>288</v>
      </c>
      <c r="E348" s="5" t="s">
        <v>10</v>
      </c>
      <c r="F348" s="5">
        <v>3</v>
      </c>
      <c r="G348" s="5" t="s">
        <v>11</v>
      </c>
      <c r="H348" s="5" t="s">
        <v>12</v>
      </c>
    </row>
    <row r="349" spans="1:8" ht="28.5" x14ac:dyDescent="0.2">
      <c r="A349" s="5">
        <v>347</v>
      </c>
      <c r="B349" s="5" t="str">
        <f>"202034301115"</f>
        <v>202034301115</v>
      </c>
      <c r="C349" s="5" t="s">
        <v>374</v>
      </c>
      <c r="D349" s="5" t="s">
        <v>288</v>
      </c>
      <c r="E349" s="5" t="s">
        <v>10</v>
      </c>
      <c r="F349" s="5">
        <v>3</v>
      </c>
      <c r="G349" s="5" t="s">
        <v>11</v>
      </c>
      <c r="H349" s="5" t="s">
        <v>12</v>
      </c>
    </row>
    <row r="350" spans="1:8" ht="28.5" x14ac:dyDescent="0.2">
      <c r="A350" s="5">
        <v>348</v>
      </c>
      <c r="B350" s="5" t="str">
        <f>"202034301116"</f>
        <v>202034301116</v>
      </c>
      <c r="C350" s="5" t="s">
        <v>375</v>
      </c>
      <c r="D350" s="5" t="s">
        <v>288</v>
      </c>
      <c r="E350" s="5" t="s">
        <v>10</v>
      </c>
      <c r="F350" s="5">
        <v>3</v>
      </c>
      <c r="G350" s="5" t="s">
        <v>11</v>
      </c>
      <c r="H350" s="5" t="s">
        <v>12</v>
      </c>
    </row>
    <row r="351" spans="1:8" ht="28.5" x14ac:dyDescent="0.2">
      <c r="A351" s="5">
        <v>349</v>
      </c>
      <c r="B351" s="5" t="str">
        <f>"202034301118"</f>
        <v>202034301118</v>
      </c>
      <c r="C351" s="5" t="s">
        <v>376</v>
      </c>
      <c r="D351" s="5" t="s">
        <v>288</v>
      </c>
      <c r="E351" s="5" t="s">
        <v>10</v>
      </c>
      <c r="F351" s="5">
        <v>3</v>
      </c>
      <c r="G351" s="5" t="s">
        <v>11</v>
      </c>
      <c r="H351" s="5" t="s">
        <v>12</v>
      </c>
    </row>
    <row r="352" spans="1:8" ht="28.5" x14ac:dyDescent="0.2">
      <c r="A352" s="5">
        <v>350</v>
      </c>
      <c r="B352" s="5" t="str">
        <f>"202034301119"</f>
        <v>202034301119</v>
      </c>
      <c r="C352" s="5" t="s">
        <v>377</v>
      </c>
      <c r="D352" s="5" t="s">
        <v>288</v>
      </c>
      <c r="E352" s="5" t="s">
        <v>10</v>
      </c>
      <c r="F352" s="5">
        <v>3</v>
      </c>
      <c r="G352" s="5" t="s">
        <v>11</v>
      </c>
      <c r="H352" s="5" t="s">
        <v>12</v>
      </c>
    </row>
    <row r="353" spans="1:8" ht="28.5" x14ac:dyDescent="0.2">
      <c r="A353" s="5">
        <v>351</v>
      </c>
      <c r="B353" s="5" t="str">
        <f>"202034301120"</f>
        <v>202034301120</v>
      </c>
      <c r="C353" s="5" t="s">
        <v>378</v>
      </c>
      <c r="D353" s="5" t="s">
        <v>288</v>
      </c>
      <c r="E353" s="5" t="s">
        <v>10</v>
      </c>
      <c r="F353" s="5">
        <v>3</v>
      </c>
      <c r="G353" s="5" t="s">
        <v>11</v>
      </c>
      <c r="H353" s="5" t="s">
        <v>12</v>
      </c>
    </row>
    <row r="354" spans="1:8" ht="28.5" x14ac:dyDescent="0.2">
      <c r="A354" s="5">
        <v>352</v>
      </c>
      <c r="B354" s="5" t="str">
        <f>"202034301121"</f>
        <v>202034301121</v>
      </c>
      <c r="C354" s="5" t="s">
        <v>379</v>
      </c>
      <c r="D354" s="5" t="s">
        <v>288</v>
      </c>
      <c r="E354" s="5" t="s">
        <v>10</v>
      </c>
      <c r="F354" s="5">
        <v>3</v>
      </c>
      <c r="G354" s="5" t="s">
        <v>11</v>
      </c>
      <c r="H354" s="5" t="s">
        <v>12</v>
      </c>
    </row>
    <row r="355" spans="1:8" ht="28.5" x14ac:dyDescent="0.2">
      <c r="A355" s="5">
        <v>353</v>
      </c>
      <c r="B355" s="5" t="str">
        <f>"202034301122"</f>
        <v>202034301122</v>
      </c>
      <c r="C355" s="5" t="s">
        <v>380</v>
      </c>
      <c r="D355" s="5" t="s">
        <v>288</v>
      </c>
      <c r="E355" s="5" t="s">
        <v>10</v>
      </c>
      <c r="F355" s="5">
        <v>3</v>
      </c>
      <c r="G355" s="5" t="s">
        <v>11</v>
      </c>
      <c r="H355" s="5" t="s">
        <v>12</v>
      </c>
    </row>
    <row r="356" spans="1:8" ht="28.5" x14ac:dyDescent="0.2">
      <c r="A356" s="5">
        <v>354</v>
      </c>
      <c r="B356" s="5" t="str">
        <f>"202034301125"</f>
        <v>202034301125</v>
      </c>
      <c r="C356" s="5" t="s">
        <v>381</v>
      </c>
      <c r="D356" s="5" t="s">
        <v>288</v>
      </c>
      <c r="E356" s="5" t="s">
        <v>10</v>
      </c>
      <c r="F356" s="5">
        <v>3</v>
      </c>
      <c r="G356" s="5" t="s">
        <v>11</v>
      </c>
      <c r="H356" s="5" t="s">
        <v>12</v>
      </c>
    </row>
    <row r="357" spans="1:8" ht="28.5" x14ac:dyDescent="0.2">
      <c r="A357" s="5">
        <v>355</v>
      </c>
      <c r="B357" s="5" t="str">
        <f>"202034301126"</f>
        <v>202034301126</v>
      </c>
      <c r="C357" s="5" t="s">
        <v>382</v>
      </c>
      <c r="D357" s="5" t="s">
        <v>288</v>
      </c>
      <c r="E357" s="5" t="s">
        <v>10</v>
      </c>
      <c r="F357" s="5">
        <v>3</v>
      </c>
      <c r="G357" s="5" t="s">
        <v>11</v>
      </c>
      <c r="H357" s="5" t="s">
        <v>12</v>
      </c>
    </row>
    <row r="358" spans="1:8" ht="28.5" x14ac:dyDescent="0.2">
      <c r="A358" s="5">
        <v>356</v>
      </c>
      <c r="B358" s="5" t="str">
        <f>"202034301127"</f>
        <v>202034301127</v>
      </c>
      <c r="C358" s="5" t="s">
        <v>383</v>
      </c>
      <c r="D358" s="5" t="s">
        <v>288</v>
      </c>
      <c r="E358" s="5" t="s">
        <v>10</v>
      </c>
      <c r="F358" s="5">
        <v>3</v>
      </c>
      <c r="G358" s="5" t="s">
        <v>11</v>
      </c>
      <c r="H358" s="5" t="s">
        <v>12</v>
      </c>
    </row>
    <row r="359" spans="1:8" ht="28.5" x14ac:dyDescent="0.2">
      <c r="A359" s="5">
        <v>357</v>
      </c>
      <c r="B359" s="5" t="str">
        <f>"202034301128"</f>
        <v>202034301128</v>
      </c>
      <c r="C359" s="5" t="s">
        <v>384</v>
      </c>
      <c r="D359" s="5" t="s">
        <v>288</v>
      </c>
      <c r="E359" s="5" t="s">
        <v>10</v>
      </c>
      <c r="F359" s="5">
        <v>3</v>
      </c>
      <c r="G359" s="5" t="s">
        <v>11</v>
      </c>
      <c r="H359" s="5" t="s">
        <v>12</v>
      </c>
    </row>
    <row r="360" spans="1:8" ht="28.5" x14ac:dyDescent="0.2">
      <c r="A360" s="5">
        <v>358</v>
      </c>
      <c r="B360" s="5" t="str">
        <f>"202034301130"</f>
        <v>202034301130</v>
      </c>
      <c r="C360" s="5" t="s">
        <v>385</v>
      </c>
      <c r="D360" s="5" t="s">
        <v>288</v>
      </c>
      <c r="E360" s="5" t="s">
        <v>10</v>
      </c>
      <c r="F360" s="5">
        <v>3</v>
      </c>
      <c r="G360" s="5" t="s">
        <v>11</v>
      </c>
      <c r="H360" s="5" t="s">
        <v>12</v>
      </c>
    </row>
    <row r="361" spans="1:8" ht="28.5" x14ac:dyDescent="0.2">
      <c r="A361" s="5">
        <v>359</v>
      </c>
      <c r="B361" s="5" t="str">
        <f>"202034301131"</f>
        <v>202034301131</v>
      </c>
      <c r="C361" s="5" t="s">
        <v>386</v>
      </c>
      <c r="D361" s="5" t="s">
        <v>288</v>
      </c>
      <c r="E361" s="5" t="s">
        <v>10</v>
      </c>
      <c r="F361" s="5">
        <v>3</v>
      </c>
      <c r="G361" s="5" t="s">
        <v>11</v>
      </c>
      <c r="H361" s="5" t="s">
        <v>12</v>
      </c>
    </row>
    <row r="362" spans="1:8" ht="28.5" x14ac:dyDescent="0.2">
      <c r="A362" s="5">
        <v>360</v>
      </c>
      <c r="B362" s="5" t="str">
        <f>"202034301132"</f>
        <v>202034301132</v>
      </c>
      <c r="C362" s="5" t="s">
        <v>387</v>
      </c>
      <c r="D362" s="5" t="s">
        <v>288</v>
      </c>
      <c r="E362" s="5" t="s">
        <v>10</v>
      </c>
      <c r="F362" s="5">
        <v>3</v>
      </c>
      <c r="G362" s="5" t="s">
        <v>11</v>
      </c>
      <c r="H362" s="5" t="s">
        <v>12</v>
      </c>
    </row>
    <row r="363" spans="1:8" ht="28.5" x14ac:dyDescent="0.2">
      <c r="A363" s="5">
        <v>361</v>
      </c>
      <c r="B363" s="5" t="str">
        <f>"202034301134"</f>
        <v>202034301134</v>
      </c>
      <c r="C363" s="5" t="s">
        <v>388</v>
      </c>
      <c r="D363" s="5" t="s">
        <v>288</v>
      </c>
      <c r="E363" s="5" t="s">
        <v>10</v>
      </c>
      <c r="F363" s="5">
        <v>3</v>
      </c>
      <c r="G363" s="5" t="s">
        <v>11</v>
      </c>
      <c r="H363" s="5" t="s">
        <v>12</v>
      </c>
    </row>
    <row r="364" spans="1:8" ht="28.5" x14ac:dyDescent="0.2">
      <c r="A364" s="5">
        <v>362</v>
      </c>
      <c r="B364" s="5" t="str">
        <f>"202034301135"</f>
        <v>202034301135</v>
      </c>
      <c r="C364" s="5" t="s">
        <v>389</v>
      </c>
      <c r="D364" s="5" t="s">
        <v>288</v>
      </c>
      <c r="E364" s="5" t="s">
        <v>10</v>
      </c>
      <c r="F364" s="5">
        <v>3</v>
      </c>
      <c r="G364" s="5" t="s">
        <v>11</v>
      </c>
      <c r="H364" s="5" t="s">
        <v>12</v>
      </c>
    </row>
    <row r="365" spans="1:8" ht="28.5" x14ac:dyDescent="0.2">
      <c r="A365" s="5">
        <v>363</v>
      </c>
      <c r="B365" s="5" t="str">
        <f>"202034301136"</f>
        <v>202034301136</v>
      </c>
      <c r="C365" s="5" t="s">
        <v>390</v>
      </c>
      <c r="D365" s="5" t="s">
        <v>288</v>
      </c>
      <c r="E365" s="5" t="s">
        <v>10</v>
      </c>
      <c r="F365" s="5">
        <v>3</v>
      </c>
      <c r="G365" s="5" t="s">
        <v>11</v>
      </c>
      <c r="H365" s="5" t="s">
        <v>12</v>
      </c>
    </row>
    <row r="366" spans="1:8" ht="28.5" x14ac:dyDescent="0.2">
      <c r="A366" s="5">
        <v>364</v>
      </c>
      <c r="B366" s="5" t="str">
        <f>"202034301137"</f>
        <v>202034301137</v>
      </c>
      <c r="C366" s="5" t="s">
        <v>391</v>
      </c>
      <c r="D366" s="5" t="s">
        <v>288</v>
      </c>
      <c r="E366" s="5" t="s">
        <v>10</v>
      </c>
      <c r="F366" s="5">
        <v>3</v>
      </c>
      <c r="G366" s="5" t="s">
        <v>11</v>
      </c>
      <c r="H366" s="5" t="s">
        <v>12</v>
      </c>
    </row>
    <row r="367" spans="1:8" ht="28.5" x14ac:dyDescent="0.2">
      <c r="A367" s="5">
        <v>365</v>
      </c>
      <c r="B367" s="5" t="str">
        <f>"202034301139"</f>
        <v>202034301139</v>
      </c>
      <c r="C367" s="5" t="s">
        <v>392</v>
      </c>
      <c r="D367" s="5" t="s">
        <v>288</v>
      </c>
      <c r="E367" s="5" t="s">
        <v>10</v>
      </c>
      <c r="F367" s="5">
        <v>3</v>
      </c>
      <c r="G367" s="5" t="s">
        <v>11</v>
      </c>
      <c r="H367" s="5" t="s">
        <v>12</v>
      </c>
    </row>
    <row r="368" spans="1:8" ht="28.5" x14ac:dyDescent="0.2">
      <c r="A368" s="5">
        <v>366</v>
      </c>
      <c r="B368" s="5" t="str">
        <f>"202034301141"</f>
        <v>202034301141</v>
      </c>
      <c r="C368" s="5" t="s">
        <v>393</v>
      </c>
      <c r="D368" s="5" t="s">
        <v>288</v>
      </c>
      <c r="E368" s="5" t="s">
        <v>10</v>
      </c>
      <c r="F368" s="5">
        <v>3</v>
      </c>
      <c r="G368" s="5" t="s">
        <v>11</v>
      </c>
      <c r="H368" s="5" t="s">
        <v>12</v>
      </c>
    </row>
    <row r="369" spans="1:8" ht="28.5" x14ac:dyDescent="0.2">
      <c r="A369" s="5">
        <v>367</v>
      </c>
      <c r="B369" s="5" t="str">
        <f>"202034301142"</f>
        <v>202034301142</v>
      </c>
      <c r="C369" s="5" t="s">
        <v>394</v>
      </c>
      <c r="D369" s="5" t="s">
        <v>288</v>
      </c>
      <c r="E369" s="5" t="s">
        <v>10</v>
      </c>
      <c r="F369" s="5">
        <v>3</v>
      </c>
      <c r="G369" s="5" t="s">
        <v>11</v>
      </c>
      <c r="H369" s="5" t="s">
        <v>12</v>
      </c>
    </row>
    <row r="370" spans="1:8" ht="28.5" x14ac:dyDescent="0.2">
      <c r="A370" s="5">
        <v>368</v>
      </c>
      <c r="B370" s="5" t="str">
        <f>"202034301143"</f>
        <v>202034301143</v>
      </c>
      <c r="C370" s="5" t="s">
        <v>395</v>
      </c>
      <c r="D370" s="5" t="s">
        <v>288</v>
      </c>
      <c r="E370" s="5" t="s">
        <v>10</v>
      </c>
      <c r="F370" s="5">
        <v>3</v>
      </c>
      <c r="G370" s="5" t="s">
        <v>11</v>
      </c>
      <c r="H370" s="5" t="s">
        <v>12</v>
      </c>
    </row>
    <row r="371" spans="1:8" ht="28.5" x14ac:dyDescent="0.2">
      <c r="A371" s="5">
        <v>369</v>
      </c>
      <c r="B371" s="5" t="str">
        <f>"202034301144"</f>
        <v>202034301144</v>
      </c>
      <c r="C371" s="5" t="s">
        <v>396</v>
      </c>
      <c r="D371" s="5" t="s">
        <v>288</v>
      </c>
      <c r="E371" s="5" t="s">
        <v>10</v>
      </c>
      <c r="F371" s="5">
        <v>3</v>
      </c>
      <c r="G371" s="5" t="s">
        <v>11</v>
      </c>
      <c r="H371" s="5" t="s">
        <v>12</v>
      </c>
    </row>
  </sheetData>
  <mergeCells count="1">
    <mergeCell ref="A1:E1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jz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未定义</dc:creator>
  <cp:lastModifiedBy>未定义</cp:lastModifiedBy>
  <dcterms:created xsi:type="dcterms:W3CDTF">2021-12-01T08:07:11Z</dcterms:created>
  <dcterms:modified xsi:type="dcterms:W3CDTF">2021-12-01T08:10:15Z</dcterms:modified>
</cp:coreProperties>
</file>